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9-43\PDF\"/>
    </mc:Choice>
  </mc:AlternateContent>
  <xr:revisionPtr revIDLastSave="0" documentId="8_{975B5327-1813-434D-91C2-DD3438084953}" xr6:coauthVersionLast="44" xr6:coauthVersionMax="44" xr10:uidLastSave="{00000000-0000-0000-0000-000000000000}"/>
  <bookViews>
    <workbookView xWindow="9465" yWindow="2865" windowWidth="23475" windowHeight="14700" xr2:uid="{E3BD58F3-AB23-4073-AA61-0D6EC4DD9F5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3" l="1"/>
  <c r="F1" i="3"/>
  <c r="C35" i="3"/>
  <c r="B35" i="3"/>
  <c r="C34" i="3"/>
  <c r="B34" i="3"/>
  <c r="C33" i="3"/>
  <c r="B33" i="3"/>
  <c r="C32" i="3"/>
  <c r="B32" i="3"/>
  <c r="C31" i="3"/>
  <c r="B31" i="3"/>
  <c r="C30" i="3"/>
  <c r="B30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119" i="2" s="1"/>
  <c r="L1" i="2"/>
  <c r="I198" i="2"/>
  <c r="H198" i="2"/>
  <c r="I197" i="2"/>
  <c r="H197" i="2"/>
  <c r="I196" i="2"/>
  <c r="H196" i="2"/>
  <c r="I195" i="2"/>
  <c r="H195" i="2"/>
  <c r="I194" i="2"/>
  <c r="H194" i="2"/>
  <c r="I193" i="2"/>
  <c r="H193" i="2"/>
  <c r="I192" i="2"/>
  <c r="G192" i="2"/>
  <c r="E192" i="2"/>
  <c r="I191" i="2"/>
  <c r="H191" i="2"/>
  <c r="I190" i="2"/>
  <c r="H190" i="2"/>
  <c r="G190" i="2"/>
  <c r="E190" i="2"/>
  <c r="I188" i="2"/>
  <c r="H188" i="2"/>
  <c r="G188" i="2"/>
  <c r="E188" i="2"/>
  <c r="I187" i="2"/>
  <c r="H187" i="2"/>
  <c r="G187" i="2"/>
  <c r="E187" i="2"/>
  <c r="I185" i="2"/>
  <c r="H185" i="2"/>
  <c r="G185" i="2"/>
  <c r="E185" i="2"/>
  <c r="I184" i="2"/>
  <c r="H184" i="2"/>
  <c r="G184" i="2"/>
  <c r="E184" i="2"/>
  <c r="I183" i="2"/>
  <c r="H183" i="2"/>
  <c r="G183" i="2"/>
  <c r="E183" i="2"/>
  <c r="I181" i="2"/>
  <c r="H181" i="2"/>
  <c r="G181" i="2"/>
  <c r="E181" i="2"/>
  <c r="I179" i="2"/>
  <c r="H179" i="2"/>
  <c r="G179" i="2"/>
  <c r="E179" i="2"/>
  <c r="I178" i="2"/>
  <c r="H178" i="2"/>
  <c r="G178" i="2"/>
  <c r="E178" i="2"/>
  <c r="I176" i="2"/>
  <c r="H176" i="2"/>
  <c r="G176" i="2"/>
  <c r="E176" i="2"/>
  <c r="I174" i="2"/>
  <c r="H174" i="2"/>
  <c r="G174" i="2"/>
  <c r="E174" i="2"/>
  <c r="I172" i="2"/>
  <c r="H172" i="2"/>
  <c r="G172" i="2"/>
  <c r="E172" i="2"/>
  <c r="I170" i="2"/>
  <c r="H170" i="2"/>
  <c r="G170" i="2"/>
  <c r="E170" i="2"/>
  <c r="I168" i="2"/>
  <c r="H168" i="2"/>
  <c r="G168" i="2"/>
  <c r="E168" i="2"/>
  <c r="I167" i="2"/>
  <c r="H167" i="2"/>
  <c r="G167" i="2"/>
  <c r="E167" i="2"/>
  <c r="I166" i="2"/>
  <c r="H166" i="2"/>
  <c r="G166" i="2"/>
  <c r="E166" i="2"/>
  <c r="I164" i="2"/>
  <c r="H164" i="2"/>
  <c r="G164" i="2"/>
  <c r="E164" i="2"/>
  <c r="I162" i="2"/>
  <c r="H162" i="2"/>
  <c r="G162" i="2"/>
  <c r="E162" i="2"/>
  <c r="I160" i="2"/>
  <c r="H160" i="2"/>
  <c r="G160" i="2"/>
  <c r="E160" i="2"/>
  <c r="I159" i="2"/>
  <c r="H159" i="2"/>
  <c r="G159" i="2"/>
  <c r="E159" i="2"/>
  <c r="I157" i="2"/>
  <c r="H157" i="2"/>
  <c r="G157" i="2"/>
  <c r="E157" i="2"/>
  <c r="I156" i="2"/>
  <c r="H156" i="2"/>
  <c r="G156" i="2"/>
  <c r="E156" i="2"/>
  <c r="I155" i="2"/>
  <c r="H155" i="2"/>
  <c r="G155" i="2"/>
  <c r="E155" i="2"/>
  <c r="I153" i="2"/>
  <c r="H153" i="2"/>
  <c r="G153" i="2"/>
  <c r="E153" i="2"/>
  <c r="I151" i="2"/>
  <c r="H151" i="2"/>
  <c r="G151" i="2"/>
  <c r="E151" i="2"/>
  <c r="I148" i="2"/>
  <c r="H148" i="2"/>
  <c r="G148" i="2"/>
  <c r="E148" i="2"/>
  <c r="I145" i="2"/>
  <c r="H145" i="2"/>
  <c r="G145" i="2"/>
  <c r="E145" i="2"/>
  <c r="I143" i="2"/>
  <c r="H143" i="2"/>
  <c r="G143" i="2"/>
  <c r="E143" i="2"/>
  <c r="I141" i="2"/>
  <c r="H141" i="2"/>
  <c r="G141" i="2"/>
  <c r="E141" i="2"/>
  <c r="I139" i="2"/>
  <c r="H139" i="2"/>
  <c r="G139" i="2"/>
  <c r="E139" i="2"/>
  <c r="I137" i="2"/>
  <c r="H137" i="2"/>
  <c r="G137" i="2"/>
  <c r="E137" i="2"/>
  <c r="I135" i="2"/>
  <c r="H135" i="2"/>
  <c r="G135" i="2"/>
  <c r="E135" i="2"/>
  <c r="I133" i="2"/>
  <c r="H133" i="2"/>
  <c r="G133" i="2"/>
  <c r="E133" i="2"/>
  <c r="I131" i="2"/>
  <c r="H131" i="2"/>
  <c r="G131" i="2"/>
  <c r="E131" i="2"/>
  <c r="I129" i="2"/>
  <c r="H129" i="2"/>
  <c r="G129" i="2"/>
  <c r="E129" i="2"/>
  <c r="I127" i="2"/>
  <c r="H127" i="2"/>
  <c r="G127" i="2"/>
  <c r="E127" i="2"/>
  <c r="I126" i="2"/>
  <c r="H126" i="2"/>
  <c r="G126" i="2"/>
  <c r="E126" i="2"/>
  <c r="I125" i="2"/>
  <c r="H125" i="2"/>
  <c r="G125" i="2"/>
  <c r="E125" i="2"/>
  <c r="I123" i="2"/>
  <c r="H123" i="2"/>
  <c r="G123" i="2"/>
  <c r="E123" i="2"/>
  <c r="G120" i="2"/>
  <c r="H119" i="2"/>
  <c r="I118" i="2"/>
  <c r="H118" i="2"/>
  <c r="I117" i="2"/>
  <c r="G117" i="2"/>
  <c r="E117" i="2"/>
  <c r="I116" i="2"/>
  <c r="H116" i="2"/>
  <c r="G116" i="2"/>
  <c r="E116" i="2"/>
  <c r="I115" i="2"/>
  <c r="H115" i="2"/>
  <c r="G115" i="2"/>
  <c r="E115" i="2"/>
  <c r="I112" i="2"/>
  <c r="H112" i="2"/>
  <c r="G112" i="2"/>
  <c r="E112" i="2"/>
  <c r="I110" i="2"/>
  <c r="H110" i="2"/>
  <c r="G110" i="2"/>
  <c r="E110" i="2"/>
  <c r="I109" i="2"/>
  <c r="H109" i="2"/>
  <c r="G109" i="2"/>
  <c r="E109" i="2"/>
  <c r="I107" i="2"/>
  <c r="H107" i="2"/>
  <c r="G107" i="2"/>
  <c r="E107" i="2"/>
  <c r="I106" i="2"/>
  <c r="H106" i="2"/>
  <c r="G106" i="2"/>
  <c r="E106" i="2"/>
  <c r="I104" i="2"/>
  <c r="H104" i="2"/>
  <c r="G104" i="2"/>
  <c r="E104" i="2"/>
  <c r="I103" i="2"/>
  <c r="H103" i="2"/>
  <c r="G103" i="2"/>
  <c r="E103" i="2"/>
  <c r="I101" i="2"/>
  <c r="H101" i="2"/>
  <c r="G101" i="2"/>
  <c r="E101" i="2"/>
  <c r="I99" i="2"/>
  <c r="H99" i="2"/>
  <c r="G99" i="2"/>
  <c r="E99" i="2"/>
  <c r="I98" i="2"/>
  <c r="H98" i="2"/>
  <c r="G98" i="2"/>
  <c r="E98" i="2"/>
  <c r="I96" i="2"/>
  <c r="H96" i="2"/>
  <c r="G96" i="2"/>
  <c r="E96" i="2"/>
  <c r="I95" i="2"/>
  <c r="H95" i="2"/>
  <c r="G95" i="2"/>
  <c r="E95" i="2"/>
  <c r="I93" i="2"/>
  <c r="H93" i="2"/>
  <c r="G93" i="2"/>
  <c r="E93" i="2"/>
  <c r="I92" i="2"/>
  <c r="H92" i="2"/>
  <c r="G92" i="2"/>
  <c r="E92" i="2"/>
  <c r="I89" i="2"/>
  <c r="G89" i="2"/>
  <c r="E89" i="2"/>
  <c r="I88" i="2"/>
  <c r="H88" i="2"/>
  <c r="G88" i="2"/>
  <c r="E88" i="2"/>
  <c r="I87" i="2"/>
  <c r="H87" i="2"/>
  <c r="G87" i="2"/>
  <c r="E87" i="2"/>
  <c r="I84" i="2"/>
  <c r="H84" i="2"/>
  <c r="G84" i="2"/>
  <c r="E84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6" i="2"/>
  <c r="H76" i="2"/>
  <c r="G76" i="2"/>
  <c r="E76" i="2"/>
  <c r="I74" i="2"/>
  <c r="H74" i="2"/>
  <c r="G74" i="2"/>
  <c r="E74" i="2"/>
  <c r="I73" i="2"/>
  <c r="H73" i="2"/>
  <c r="G73" i="2"/>
  <c r="E73" i="2"/>
  <c r="I72" i="2"/>
  <c r="H72" i="2"/>
  <c r="G72" i="2"/>
  <c r="E72" i="2"/>
  <c r="I69" i="2"/>
  <c r="H69" i="2"/>
  <c r="G69" i="2"/>
  <c r="E69" i="2"/>
  <c r="I66" i="2"/>
  <c r="H66" i="2"/>
  <c r="G66" i="2"/>
  <c r="E66" i="2"/>
  <c r="I64" i="2"/>
  <c r="H64" i="2"/>
  <c r="G64" i="2"/>
  <c r="E64" i="2"/>
  <c r="I63" i="2"/>
  <c r="H63" i="2"/>
  <c r="G63" i="2"/>
  <c r="E63" i="2"/>
  <c r="I61" i="2"/>
  <c r="H61" i="2"/>
  <c r="G61" i="2"/>
  <c r="E61" i="2"/>
  <c r="I59" i="2"/>
  <c r="H59" i="2"/>
  <c r="G59" i="2"/>
  <c r="E59" i="2"/>
  <c r="I58" i="2"/>
  <c r="H58" i="2"/>
  <c r="G58" i="2"/>
  <c r="E58" i="2"/>
  <c r="I54" i="2"/>
  <c r="H54" i="2"/>
  <c r="G54" i="2"/>
  <c r="E54" i="2"/>
  <c r="I52" i="2"/>
  <c r="H52" i="2"/>
  <c r="G52" i="2"/>
  <c r="E52" i="2"/>
  <c r="I51" i="2"/>
  <c r="H51" i="2"/>
  <c r="G51" i="2"/>
  <c r="E51" i="2"/>
  <c r="I49" i="2"/>
  <c r="H49" i="2"/>
  <c r="G49" i="2"/>
  <c r="E49" i="2"/>
  <c r="I47" i="2"/>
  <c r="H47" i="2"/>
  <c r="G47" i="2"/>
  <c r="E47" i="2"/>
  <c r="I44" i="2"/>
  <c r="H44" i="2"/>
  <c r="G44" i="2"/>
  <c r="E44" i="2"/>
  <c r="I42" i="2"/>
  <c r="H42" i="2"/>
  <c r="G42" i="2"/>
  <c r="E42" i="2"/>
  <c r="I40" i="2"/>
  <c r="H40" i="2"/>
  <c r="G40" i="2"/>
  <c r="E40" i="2"/>
  <c r="I39" i="2"/>
  <c r="H39" i="2"/>
  <c r="G39" i="2"/>
  <c r="E39" i="2"/>
  <c r="I37" i="2"/>
  <c r="H37" i="2"/>
  <c r="G37" i="2"/>
  <c r="E37" i="2"/>
  <c r="I36" i="2"/>
  <c r="H36" i="2"/>
  <c r="G36" i="2"/>
  <c r="E36" i="2"/>
  <c r="I35" i="2"/>
  <c r="H35" i="2"/>
  <c r="G35" i="2"/>
  <c r="E35" i="2"/>
  <c r="I33" i="2"/>
  <c r="H33" i="2"/>
  <c r="G33" i="2"/>
  <c r="E33" i="2"/>
  <c r="I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5" i="2"/>
  <c r="H25" i="2"/>
  <c r="G25" i="2"/>
  <c r="E25" i="2"/>
  <c r="I23" i="2"/>
  <c r="H23" i="2"/>
  <c r="G23" i="2"/>
  <c r="E23" i="2"/>
  <c r="I21" i="2"/>
  <c r="H21" i="2"/>
  <c r="G21" i="2"/>
  <c r="E21" i="2"/>
  <c r="I19" i="2"/>
  <c r="H19" i="2"/>
  <c r="G19" i="2"/>
  <c r="E19" i="2"/>
  <c r="I17" i="2"/>
  <c r="H17" i="2"/>
  <c r="G17" i="2"/>
  <c r="E17" i="2"/>
  <c r="I14" i="2"/>
  <c r="H14" i="2"/>
  <c r="G14" i="2"/>
  <c r="E14" i="2"/>
  <c r="I12" i="2"/>
  <c r="H12" i="2"/>
  <c r="G12" i="2"/>
  <c r="E12" i="2"/>
  <c r="I10" i="2"/>
  <c r="H10" i="2"/>
  <c r="G10" i="2"/>
  <c r="E10" i="2"/>
  <c r="I6" i="2"/>
  <c r="G6" i="2"/>
  <c r="E6" i="2"/>
  <c r="I5" i="2"/>
  <c r="H5" i="2"/>
  <c r="I4" i="2"/>
  <c r="H4" i="2"/>
  <c r="G4" i="2"/>
  <c r="E4" i="2"/>
  <c r="B26" i="3" l="1"/>
  <c r="C26" i="3" s="1"/>
  <c r="C27" i="3" s="1"/>
  <c r="E120" i="2"/>
  <c r="I119" i="2"/>
  <c r="I120" i="2" s="1"/>
</calcChain>
</file>

<file path=xl/sharedStrings.xml><?xml version="1.0" encoding="utf-8"?>
<sst xmlns="http://schemas.openxmlformats.org/spreadsheetml/2006/main" count="504" uniqueCount="258">
  <si>
    <t>Název</t>
  </si>
  <si>
    <t>Hodnota</t>
  </si>
  <si>
    <t>Nadpis rekapitulace</t>
  </si>
  <si>
    <t>Seznam prací a dodávek elektrotechnických zařízení</t>
  </si>
  <si>
    <t>Akce</t>
  </si>
  <si>
    <t>Chodníky ulice Karla Čapka,
Přelouč</t>
  </si>
  <si>
    <t>Projekt</t>
  </si>
  <si>
    <t>B 2
SO 401 - VEŘEJNÉ OSVĚTLENÍ</t>
  </si>
  <si>
    <t>Investor</t>
  </si>
  <si>
    <t>Město Přelouč, Československé armády 1665, 535 33 Přelouč</t>
  </si>
  <si>
    <t>Z. č.</t>
  </si>
  <si>
    <t>19/43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</si>
  <si>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</si>
  <si>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</si>
  <si>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</si>
  <si>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</si>
  <si>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</si>
  <si>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</si>
  <si>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</si>
  <si>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</si>
  <si>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</si>
  <si>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</si>
  <si>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</si>
  <si>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</si>
  <si>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</si>
  <si>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</si>
  <si>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</si>
  <si>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</si>
  <si>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</si>
  <si>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</si>
  <si>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</si>
  <si>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</si>
  <si>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</si>
  <si>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</si>
  <si>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</si>
  <si>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</si>
  <si>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</si>
  <si>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</si>
  <si>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</si>
  <si>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</si>
  <si>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</si>
  <si>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</si>
  <si>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</si>
  <si>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</si>
  <si>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</si>
  <si>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</si>
  <si>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</si>
  <si>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</si>
  <si>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</si>
  <si>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</si>
  <si>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</si>
  <si>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</si>
  <si>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</si>
  <si>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</si>
  <si>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</si>
  <si>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</si>
  <si>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</si>
  <si>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</si>
  <si>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</si>
  <si>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</si>
  <si>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ROZVADĚČ VEŘEJNÉHO OSVĚTLENÍ</t>
  </si>
  <si>
    <t>Rozvaděč RVO - dle standardů TS Přelouč</t>
  </si>
  <si>
    <t>ks</t>
  </si>
  <si>
    <t>oceloplechový pilíř, (600+800)x1600x300, IP54/20, s přímým měřením 3x63A, 4x spínaný vývod 3f (poj. odpojovače), 2x nespínaný vývod 1f (jističe). Ovládání soumrakovým spínačem s možností noční blokace.</t>
  </si>
  <si>
    <t>Dodávky - celkem</t>
  </si>
  <si>
    <t>Elektromontáže</t>
  </si>
  <si>
    <t>Demontáže</t>
  </si>
  <si>
    <t>MONTÁŽ ROZVODNIC</t>
  </si>
  <si>
    <t xml:space="preserve"> Do 100 kg</t>
  </si>
  <si>
    <t>KABEL SILOVÝ,IZOLACE PVC,1kV</t>
  </si>
  <si>
    <t>do 25 mm2</t>
  </si>
  <si>
    <t>m</t>
  </si>
  <si>
    <t>SVÍTIDLO VENKOVNÍ LED</t>
  </si>
  <si>
    <t>do 150W,IP65</t>
  </si>
  <si>
    <t>OSVĚTLOVACÍ STOŽÁR</t>
  </si>
  <si>
    <t>kompletně včetně výzbroje a základu</t>
  </si>
  <si>
    <t>ocelový - do 8m</t>
  </si>
  <si>
    <t>VÝLOŽNÍK OBLOUKOVÝ ULIČNÍ</t>
  </si>
  <si>
    <t>jednoduchý do 2m</t>
  </si>
  <si>
    <t>PATICE OSV. STOŽÁRU</t>
  </si>
  <si>
    <t>Patice ochranná</t>
  </si>
  <si>
    <t>UKONČENÍ VODIČŮ NA SVORKOVNICI</t>
  </si>
  <si>
    <t xml:space="preserve"> Do  16 mm2</t>
  </si>
  <si>
    <t>UKONČENÍ  VODIČŮ V ROZVADĚČÍCH</t>
  </si>
  <si>
    <t xml:space="preserve"> Do  16   mm2</t>
  </si>
  <si>
    <t>HODINOVE ZUCTOVACI SAZBY</t>
  </si>
  <si>
    <t xml:space="preserve"> Demontaz stavajiciho zarizeni</t>
  </si>
  <si>
    <t>hod</t>
  </si>
  <si>
    <t xml:space="preserve"> Strojhodiny jeřábu</t>
  </si>
  <si>
    <t xml:space="preserve"> Strojhodiny montážní plošiny</t>
  </si>
  <si>
    <t>Demontáže - celkem</t>
  </si>
  <si>
    <t>VEŘEJNÉ OSVĚTLENÍ</t>
  </si>
  <si>
    <t>INSTALAČNÍ MATERIÁL</t>
  </si>
  <si>
    <t>TRUBKA OHEBNÁ 40</t>
  </si>
  <si>
    <t>TRUBKA OHEBNÁ 110</t>
  </si>
  <si>
    <t>TRUBKA PEVNÁ 110</t>
  </si>
  <si>
    <t>KABEL SILOVÝ,IZOLACE PVC</t>
  </si>
  <si>
    <t>CYKY-J 3x1.5 , pevně</t>
  </si>
  <si>
    <t>CYKY-J 4x16 , volně</t>
  </si>
  <si>
    <t>UKONČENÍ KABELŮ SMRŠŤOVACÍ</t>
  </si>
  <si>
    <t>ZÁKLOPKOU DO</t>
  </si>
  <si>
    <t xml:space="preserve"> 4x25  mm2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</si>
  <si>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</si>
  <si>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</si>
  <si>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</si>
  <si>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</si>
  <si>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</si>
  <si>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</si>
  <si>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SP350/1500 stožárové pouzdro</t>
  </si>
  <si>
    <t>stožáry v provedení pro větrnou oblast II, sněhovou oblast I a kategorii terénu III</t>
  </si>
  <si>
    <t>STOŽÁR ULIČNÍ BEZPATICOVÝ</t>
  </si>
  <si>
    <t>žárově zinkovaný</t>
  </si>
  <si>
    <t>159/114/89 - 8.2+1.2m, vetknutý</t>
  </si>
  <si>
    <t>ochranná manžeta plastová OM159</t>
  </si>
  <si>
    <t>1-1000  výl.obl.jedn. ul.žárově zinkovaný, 89/60</t>
  </si>
  <si>
    <t>STOŽÁROVÁ VÝZBROJ</t>
  </si>
  <si>
    <t>SR 482-27(14)Z/Cu st.výz.2xE27(14)/4xM8/35mm2</t>
  </si>
  <si>
    <t>SR 483-27(14)Z/Cu  st.výz.3xE27(14)/4xM8+MR/35mm2</t>
  </si>
  <si>
    <t>TAVNÁ VLOŽKA E27+STYČ.KROUŽEK</t>
  </si>
  <si>
    <t>6A,char.normální</t>
  </si>
  <si>
    <t>SVÍTIDLA PRO VEŘEJNÉ OSVĚTLENÍ - včetně světelných zdrojů</t>
  </si>
  <si>
    <t>- stávající svítidla, která budou demontována a opětovně instalována na nové osv. stožáry</t>
  </si>
  <si>
    <t>A - LED - Luma Mini - 11300lm, 4000K, IP66, IK09, Ra80, opt. DM12</t>
  </si>
  <si>
    <t>PŘÍPRAVA PRO VÁNOČNÍ VÝZDOBU</t>
  </si>
  <si>
    <t>Konektorový systém</t>
  </si>
  <si>
    <t>PVC kabel do sloupu s konektorovou zásuvkou (3p) - 8m, IP68</t>
  </si>
  <si>
    <t>Krytka konektorového systému s lankem (3p) - IP68</t>
  </si>
  <si>
    <t xml:space="preserve">držáky na kovové sloupy VO </t>
  </si>
  <si>
    <t>set</t>
  </si>
  <si>
    <t>POMOCNÉ PRÁCE</t>
  </si>
  <si>
    <t>Demontáž a opětovná instalace rozhlasového zařízení</t>
  </si>
  <si>
    <t xml:space="preserve"> Napojeni na stavajici zarizeni</t>
  </si>
  <si>
    <t xml:space="preserve"> Uprava stavajiciho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</si>
  <si>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</si>
  <si>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</si>
  <si>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</si>
  <si>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</si>
  <si>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</si>
  <si>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</si>
  <si>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</si>
  <si>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VEŘEJNÉ OSVĚTLENÍ - celkem</t>
  </si>
  <si>
    <t>TRASA METROPOLITNÍ SÍTĚ</t>
  </si>
  <si>
    <t>KABELOVÉ CHRÁNIČKY</t>
  </si>
  <si>
    <t>KF 09063 TRUBKA KOPOFLEX 63</t>
  </si>
  <si>
    <t>KD 09110 TRUBKA KOPODUR 110 - 6m</t>
  </si>
  <si>
    <t>DK-KABELOVÉ KRABICOVÉ ROZVODKY IP 65</t>
  </si>
  <si>
    <t>K 9105 4-10 mm2, Cu, 5 pól. svorkovnice</t>
  </si>
  <si>
    <t>K 9255 10-25 mm, Cu, 5 pól. svorkovnice</t>
  </si>
  <si>
    <t>CHRÁNIČKY OPTICKÝCH KABELŮ - HDPE</t>
  </si>
  <si>
    <t>HDPE 40/33</t>
  </si>
  <si>
    <t>SPOJKA HDPE 40</t>
  </si>
  <si>
    <t>KABELOVÉ KOMORY</t>
  </si>
  <si>
    <t>Vodotěsná pochozí kabelová komora 63/80, kompletní (tělo komory, těsnění, víko, průchozí těsnění,...)</t>
  </si>
  <si>
    <t xml:space="preserve">CYKY-J 5x6 </t>
  </si>
  <si>
    <t xml:space="preserve">CYKY-J 4x10 </t>
  </si>
  <si>
    <t xml:space="preserve"> Do   6   mm2</t>
  </si>
  <si>
    <t>TRASA METROPOLITNÍ SÍTĚ - celkem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</si>
  <si>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</si>
  <si>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</si>
  <si>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</si>
  <si>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</si>
  <si>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</si>
  <si>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</si>
  <si>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VYTRHÁNÍ DLAŽBY</t>
  </si>
  <si>
    <t>zámková dlažba</t>
  </si>
  <si>
    <t>m2</t>
  </si>
  <si>
    <t>žulová dlažba</t>
  </si>
  <si>
    <t>betonové dlaždice</t>
  </si>
  <si>
    <t>ŘEZÁNÍ SPÁRY</t>
  </si>
  <si>
    <t xml:space="preserve"> V asfaltu nebo betonu</t>
  </si>
  <si>
    <t>BOURANÍ ŽIVIČNÝCH POVRCHŮ</t>
  </si>
  <si>
    <t xml:space="preserve"> Síla vrstvy 3-5cm</t>
  </si>
  <si>
    <t>ROZBOURÁNÍ BETONOVÉHO PODKLADU</t>
  </si>
  <si>
    <t xml:space="preserve"> Premist.mater.nalozeni,odvoz</t>
  </si>
  <si>
    <t>m3</t>
  </si>
  <si>
    <t>BOURANÍ ZPEVNĚNÝCH POVRCHŮ</t>
  </si>
  <si>
    <t>zpevněný podklad - tl. do 30cm</t>
  </si>
  <si>
    <t>ROZBOURÁNÍ BETONOVÉHO ZÁKLADU</t>
  </si>
  <si>
    <t>JÁMA PRO ŠACHTU</t>
  </si>
  <si>
    <t xml:space="preserve"> Zemina třídy 3-4,ručně</t>
  </si>
  <si>
    <t>ZÁKLAD Z PROSTÉHO BETONU</t>
  </si>
  <si>
    <t xml:space="preserve"> Do rostlé zeminy</t>
  </si>
  <si>
    <t>VÝKOP JÁMY PRO ZÁKLAD</t>
  </si>
  <si>
    <t xml:space="preserve"> Do rostlé zeminy + bednění</t>
  </si>
  <si>
    <t>JÁMA PRO STOŽÁRY VER.OSVĚTLENÍ</t>
  </si>
  <si>
    <t>O OBJEMU DO 2 m3</t>
  </si>
  <si>
    <t xml:space="preserve"> Zemina třídy 3,ručně</t>
  </si>
  <si>
    <t>ZÁHOZ JÁMY,UPĚCHOVÁNÍ,ÚPRAVA</t>
  </si>
  <si>
    <t>POVRCHU</t>
  </si>
  <si>
    <t xml:space="preserve"> V zemine třídy 3-4</t>
  </si>
  <si>
    <t>POUZDROVÝ ZÁKL.PRO STOŽ.VENK. OSV.</t>
  </si>
  <si>
    <t xml:space="preserve"> D 350x1500 mm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</si>
  <si>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</si>
  <si>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</si>
  <si>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</si>
  <si>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</si>
  <si>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</si>
  <si>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 vrstvy 10cm se zakrytím kabelu cihlami-ve směru kabelu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</si>
  <si>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</si>
  <si>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</si>
  <si>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</si>
  <si>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</si>
  <si>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</si>
  <si>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</si>
  <si>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KABELOVÝ PROSTUP Z PVC TRUBKY</t>
  </si>
  <si>
    <t xml:space="preserve"> Světlost do 10,5 cm</t>
  </si>
  <si>
    <t xml:space="preserve"> Do rostlé zeminy bez bednění</t>
  </si>
  <si>
    <t>ODVOZ ZEMINY</t>
  </si>
  <si>
    <t xml:space="preserve"> Do vzdálenosti 1 km</t>
  </si>
  <si>
    <t>ÚPRAVA POVRCHU</t>
  </si>
  <si>
    <t xml:space="preserve"> Provizorní úprava terénu v zemina třídy 3</t>
  </si>
  <si>
    <t>PODKLADOVÁ VRSTVA</t>
  </si>
  <si>
    <t xml:space="preserve"> Ze štěrku vrstva 10cm</t>
  </si>
  <si>
    <t xml:space="preserve"> Ze šterkopísku</t>
  </si>
  <si>
    <t>JEDNOVRSTVOVÁ VOZOVKA Z BETONU</t>
  </si>
  <si>
    <t xml:space="preserve"> Vrstva betonu 15cm</t>
  </si>
  <si>
    <t>OPRAVA POVRCHU</t>
  </si>
  <si>
    <t>opětovná zádlažba - zámková dlažba</t>
  </si>
  <si>
    <t>opětovná zádlažba - žulová dlažba</t>
  </si>
  <si>
    <t>opětovná zádlažba - betonové dlaždice</t>
  </si>
  <si>
    <t xml:space="preserve"> Ze šterkodrtě (150+200mm)</t>
  </si>
  <si>
    <t xml:space="preserve"> Ze šterkodrtě (70+150mm)</t>
  </si>
  <si>
    <t>živičná vozovka (asfaltobeton 2x50mm + obalované lkamenivo 90mm)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</si>
  <si>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</si>
  <si>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</si>
  <si>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</si>
  <si>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</si>
  <si>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</si>
  <si>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</si>
  <si>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</si>
  <si>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</si>
  <si>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</si>
  <si>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</si>
  <si>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</si>
  <si>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</si>
  <si>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</si>
  <si>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</si>
  <si>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</si>
  <si>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</si>
  <si>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</si>
  <si>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</si>
  <si>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</si>
  <si>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</si>
  <si>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</si>
  <si>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</si>
  <si>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</si>
  <si>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</si>
  <si>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</si>
  <si>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</si>
  <si>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</si>
  <si>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</si>
  <si>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</si>
  <si>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</si>
  <si>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</si>
  <si>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</si>
  <si>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</si>
  <si>
    <t xml:space="preserve">  VEŘEJNÉ OSVĚTLENÍ</t>
  </si>
  <si>
    <t xml:space="preserve">  TRASA METROPOLITNÍ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</si>
</sst>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CD232-17BE-4508-867C-641371A4623E}">
  <dimension ref="A1:F36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4.5703125" style="10" hidden="1" customWidth="1"/>
  </cols>
  <sheetData>
    <row r="1" spans="1:6">
      <c r="A1" s="2" t="s">
        <v>0</v>
      </c>
      <c r="B1" s="12" t="s">
        <v>229</v>
      </c>
      <c r="C1" s="12" t="s">
        <v>230</v>
      </c>
      <c r="D1" s="3"/>
      <c r="F1" s="24">
        <f>SUM(Rozpočet!E9,Rozpočet!E11,Rozpočet!E13,Rozpočet!E15:E16,Rozpočet!E18,Rozpočet!E20,Rozpočet!E22,Rozpočet!E24,Rozpočet!E26,Rozpočet!E32,Rozpočet!E34,Rozpočet!E38,Rozpočet!E41,Rozpočet!E43,Rozpočet!E45:E46,Rozpočet!E48,Rozpočet!E50,Rozpočet!E53,Rozpočet!E55:E57,Rozpočet!E60,Rozpočet!E62,Rozpočet!E65,Rozpočet!E67:E68,Rozpočet!E70:E71,Rozpočet!E75,Rozpočet!E77,Rozpočet!E83,Rozpočet!E85:E86,Rozpočet!E91)+SUM(Rozpočet!E94,Rozpočet!E97,Rozpočet!E100,Rozpočet!E102,Rozpočet!E105,Rozpočet!E108,Rozpočet!E111)</f>
        <v>0</v>
      </c>
    </row>
    <row r="2" spans="1:6">
      <c r="A2" s="6" t="s">
        <v>231</v>
      </c>
      <c r="B2" s="17"/>
      <c r="C2" s="17"/>
      <c r="D2" s="3"/>
      <c r="F2" s="24">
        <f>SUM(Rozpočet!G9,Rozpočet!G11,Rozpočet!G13,Rozpočet!G15:G16,Rozpočet!G18,Rozpočet!G20,Rozpočet!G22,Rozpočet!G24,Rozpočet!G26,Rozpočet!G32,Rozpočet!G34,Rozpočet!G38,Rozpočet!G41,Rozpočet!G43,Rozpočet!G45:G46,Rozpočet!G48,Rozpočet!G50,Rozpočet!G53,Rozpočet!G55:G57,Rozpočet!G60,Rozpočet!G62,Rozpočet!G65,Rozpočet!G67:G68,Rozpočet!G70:G71,Rozpočet!G75,Rozpočet!G77,Rozpočet!G83,Rozpočet!G85:G86,Rozpočet!G91)+SUM(Rozpočet!G94,Rozpočet!G97,Rozpočet!G100,Rozpočet!G102,Rozpočet!G105,Rozpočet!G108,Rozpočet!G111)</f>
        <v>0</v>
      </c>
    </row>
    <row r="3" spans="1:6">
      <c r="A3" s="7" t="s">
        <v>232</v>
      </c>
      <c r="B3" s="16">
        <f>(Rozpočet!E6)</f>
        <v>0</v>
      </c>
      <c r="C3" s="16"/>
      <c r="D3" s="3"/>
    </row>
    <row r="4" spans="1:6">
      <c r="A4" s="7" t="s">
        <v>233</v>
      </c>
      <c r="B4" s="16">
        <f>B3 * Parametry!B16 / 100</f>
        <v>0</v>
      </c>
      <c r="C4" s="16">
        <f>B3 * Parametry!B17 / 100</f>
        <v>0</v>
      </c>
      <c r="D4" s="3"/>
    </row>
    <row r="5" spans="1:6">
      <c r="A5" s="7" t="s">
        <v>234</v>
      </c>
      <c r="B5" s="16"/>
      <c r="C5" s="16">
        <f>(Rozpočet!E120) + 0</f>
        <v>0</v>
      </c>
      <c r="D5" s="3"/>
    </row>
    <row r="6" spans="1:6">
      <c r="A6" s="7" t="s">
        <v>235</v>
      </c>
      <c r="B6" s="16"/>
      <c r="C6" s="16">
        <f>(Rozpočet!G6) + (Rozpočet!G120) + 0</f>
        <v>0</v>
      </c>
      <c r="D6" s="3"/>
    </row>
    <row r="7" spans="1:6">
      <c r="A7" s="8" t="s">
        <v>236</v>
      </c>
      <c r="B7" s="22">
        <f>B3 + B4</f>
        <v>0</v>
      </c>
      <c r="C7" s="22">
        <f>C3 + C4 + C5 + C6</f>
        <v>0</v>
      </c>
      <c r="D7" s="3"/>
    </row>
    <row r="8" spans="1:6">
      <c r="A8" s="7" t="s">
        <v>237</v>
      </c>
      <c r="B8" s="16"/>
      <c r="C8" s="16">
        <f>(C5 + C6) * Parametry!B18 / 100</f>
        <v>0</v>
      </c>
      <c r="D8" s="3"/>
    </row>
    <row r="9" spans="1:6">
      <c r="A9" s="7" t="s">
        <v>238</v>
      </c>
      <c r="B9" s="16"/>
      <c r="C9" s="16">
        <f>0 + 0</f>
        <v>0</v>
      </c>
      <c r="D9" s="3"/>
    </row>
    <row r="10" spans="1:6">
      <c r="A10" s="7" t="s">
        <v>159</v>
      </c>
      <c r="B10" s="16"/>
      <c r="C10" s="16">
        <f>(Rozpočet!E192) + (Rozpočet!G192)</f>
        <v>0</v>
      </c>
      <c r="D10" s="3"/>
    </row>
    <row r="11" spans="1:6">
      <c r="A11" s="7" t="s">
        <v>239</v>
      </c>
      <c r="B11" s="16"/>
      <c r="C11" s="16">
        <f>(C9 + C10) * Parametry!B19 / 100</f>
        <v>0</v>
      </c>
      <c r="D11" s="3"/>
    </row>
    <row r="12" spans="1:6">
      <c r="A12" s="8" t="s">
        <v>240</v>
      </c>
      <c r="B12" s="22">
        <f>B7</f>
        <v>0</v>
      </c>
      <c r="C12" s="22">
        <f>C7 + C8 + C9 + C10 + C11</f>
        <v>0</v>
      </c>
      <c r="D12" s="3"/>
    </row>
    <row r="13" spans="1:6">
      <c r="A13" s="7" t="s">
        <v>241</v>
      </c>
      <c r="B13" s="16"/>
      <c r="C13" s="16">
        <f>(B12 + C12) * Parametry!B20 / 100</f>
        <v>0</v>
      </c>
      <c r="D13" s="3"/>
    </row>
    <row r="14" spans="1:6">
      <c r="A14" s="7" t="s">
        <v>242</v>
      </c>
      <c r="B14" s="16"/>
      <c r="C14" s="16">
        <f>(B12 + C12) * Parametry!B21 / 100</f>
        <v>0</v>
      </c>
      <c r="D14" s="3"/>
    </row>
    <row r="15" spans="1:6">
      <c r="A15" s="7" t="s">
        <v>243</v>
      </c>
      <c r="B15" s="16"/>
      <c r="C15" s="16">
        <f>(B7 + C7) * Parametry!B22 / 100</f>
        <v>0</v>
      </c>
      <c r="D15" s="3"/>
    </row>
    <row r="16" spans="1:6">
      <c r="A16" s="6" t="s">
        <v>244</v>
      </c>
      <c r="B16" s="17"/>
      <c r="C16" s="17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245</v>
      </c>
      <c r="B18" s="17"/>
      <c r="C18" s="17"/>
      <c r="D18" s="3"/>
    </row>
    <row r="19" spans="1:4">
      <c r="A19" s="7" t="s">
        <v>246</v>
      </c>
      <c r="B19" s="16"/>
      <c r="C19" s="16">
        <f>C12 * Parametry!B23 / 100</f>
        <v>0</v>
      </c>
      <c r="D19" s="3"/>
    </row>
    <row r="20" spans="1:4">
      <c r="A20" s="7" t="s">
        <v>247</v>
      </c>
      <c r="B20" s="16"/>
      <c r="C20" s="16">
        <f>C12 * Parametry!B24 / 100</f>
        <v>0</v>
      </c>
      <c r="D20" s="3"/>
    </row>
    <row r="21" spans="1:4">
      <c r="A21" s="6" t="s">
        <v>248</v>
      </c>
      <c r="B21" s="17"/>
      <c r="C21" s="17">
        <f>C19 + C20</f>
        <v>0</v>
      </c>
      <c r="D21" s="3"/>
    </row>
    <row r="22" spans="1:4">
      <c r="A22" s="7" t="s">
        <v>249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250</v>
      </c>
      <c r="B24" s="13"/>
      <c r="C24" s="13">
        <f>C16 + C21 + C22</f>
        <v>0</v>
      </c>
      <c r="D24" s="3"/>
    </row>
    <row r="25" spans="1:4">
      <c r="A25" s="7" t="s">
        <v>251</v>
      </c>
      <c r="B25" s="16">
        <f>(SUM(Rozpočet!E3:E4)+SUM(Rozpočet!E9:E29,Rozpočet!E32:E88,Rozpočet!E91:E116,Rozpočet!E119)+SUM(Rozpočet!E122:E190)) + (SUM(Rozpočet!G3:G4)+SUM(Rozpočet!G9:G29,Rozpočet!G32:G88,Rozpočet!G91:G116)+SUM(Rozpočet!G122:G190))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252</v>
      </c>
      <c r="B26" s="16">
        <f>(SUM(Rozpočet!E3)+F1+SUM(Rozpočet!E113:E114)+SUM(Rozpočet!E122,Rozpočet!E124,Rozpočet!E128,Rozpočet!E130,Rozpočet!E132,Rozpočet!E134,Rozpočet!E136,Rozpočet!E138,Rozpočet!E140,Rozpočet!E142,Rozpočet!E144,Rozpočet!E146:E147,Rozpočet!E149:E150,Rozpočet!E152,Rozpočet!E154,Rozpočet!E158,Rozpočet!E161,Rozpočet!E163,Rozpočet!E165,Rozpočet!E169,Rozpočet!E171,Rozpočet!E173,Rozpočet!E175,Rozpočet!E177,Rozpočet!E180,Rozpočet!E182,Rozpočet!E186,Rozpočet!E189)) + (SUM(Rozpočet!G3)+F2+SUM(Rozpočet!G113:G114)+SUM(Rozpočet!G122,Rozpočet!G124,Rozpočet!G128,Rozpočet!G130,Rozpočet!G132,Rozpočet!G134,Rozpočet!G136,Rozpočet!G138,Rozpočet!G140,Rozpočet!G142,Rozpočet!G144,Rozpočet!G146:G147,Rozpočet!G149:G150,Rozpočet!G152,Rozpočet!G154,Rozpočet!G158,Rozpočet!G161,Rozpočet!G163,Rozpočet!G165,Rozpočet!G169,Rozpočet!G171,Rozpočet!G173,Rozpočet!G175,Rozpočet!G177,Rozpočet!G180,Rozpočet!G182,Rozpočet!G186,Rozpočet!G189))</f>
        <v>0</v>
      </c>
      <c r="C26" s="16">
        <f>B26 * Parametry!B30 / 100</f>
        <v>0</v>
      </c>
      <c r="D26" s="3"/>
    </row>
    <row r="27" spans="1:4">
      <c r="A27" s="4" t="s">
        <v>253</v>
      </c>
      <c r="B27" s="13"/>
      <c r="C27" s="13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254</v>
      </c>
      <c r="B29" s="23" t="s">
        <v>53</v>
      </c>
      <c r="C29" s="23" t="s">
        <v>55</v>
      </c>
      <c r="D29" s="3"/>
    </row>
    <row r="30" spans="1:4">
      <c r="A30" s="7" t="s">
        <v>59</v>
      </c>
      <c r="B30" s="16">
        <f>(Rozpočet!E6)</f>
        <v>0</v>
      </c>
      <c r="C30" s="16">
        <f>(Rozpočet!G6)</f>
        <v>0</v>
      </c>
      <c r="D30" s="3"/>
    </row>
    <row r="31" spans="1:4">
      <c r="A31" s="7" t="s">
        <v>65</v>
      </c>
      <c r="B31" s="16">
        <f>(Rozpočet!E120)</f>
        <v>0</v>
      </c>
      <c r="C31" s="16">
        <f>(Rozpočet!G120)</f>
        <v>0</v>
      </c>
      <c r="D31" s="3"/>
    </row>
    <row r="32" spans="1:4">
      <c r="A32" s="7" t="s">
        <v>255</v>
      </c>
      <c r="B32" s="16">
        <f>(Rozpočet!E30)</f>
        <v>0</v>
      </c>
      <c r="C32" s="16">
        <f>(Rozpočet!G30)</f>
        <v>0</v>
      </c>
      <c r="D32" s="3"/>
    </row>
    <row r="33" spans="1:4">
      <c r="A33" s="7" t="s">
        <v>256</v>
      </c>
      <c r="B33" s="16">
        <f>(Rozpočet!E89)</f>
        <v>0</v>
      </c>
      <c r="C33" s="16">
        <f>(Rozpočet!G89)</f>
        <v>0</v>
      </c>
      <c r="D33" s="3"/>
    </row>
    <row r="34" spans="1:4">
      <c r="A34" s="7" t="s">
        <v>257</v>
      </c>
      <c r="B34" s="16">
        <f>(Rozpočet!E117)</f>
        <v>0</v>
      </c>
      <c r="C34" s="16">
        <f>(Rozpočet!G117)</f>
        <v>0</v>
      </c>
      <c r="D34" s="3"/>
    </row>
    <row r="35" spans="1:4">
      <c r="A35" s="7" t="s">
        <v>159</v>
      </c>
      <c r="B35" s="16">
        <f>(Rozpočet!E192)</f>
        <v>0</v>
      </c>
      <c r="C35" s="16">
        <f>(Rozpočet!G192)</f>
        <v>0</v>
      </c>
      <c r="D35" s="3"/>
    </row>
    <row r="36" spans="1:4">
      <c r="A36" s="7" t="s">
        <v>13</v>
      </c>
      <c r="B36" s="16"/>
      <c r="C36" s="16"/>
      <c r="D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C08FF-3691-481A-AA0B-82E0BAB73204}">
  <dimension ref="A1:L198"/>
  <sheetViews>
    <sheetView workbookViewId="0"/>
  </sheetViews>
  <sheetFormatPr defaultRowHeight="15"/>
  <cols>
    <col min="1" max="1" width="167.140625" style="1" bestFit="1" customWidth="1"/>
    <col min="2" max="2" width="4" style="1" bestFit="1" customWidth="1"/>
    <col min="3" max="3" width="7.8554687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10+Parametry!B31/100*E12+Parametry!B31/100*E19+Parametry!B31/100*E21+Parametry!B31/100*E23+Parametry!B31/100*E25+Parametry!B31/100*E27+Parametry!B31/100*E28+Parametry!B31/100*E29+Parametry!B31/100*E33+Parametry!B31/100*E35+Parametry!B31/100*E36+Parametry!B31/100*E37+Parametry!B31/100*E39+Parametry!B31/100*E40+Parametry!B31/100*E42+Parametry!B31/100*E44+Parametry!B31/100*E47+Parametry!B31/100*E49+Parametry!B31/100*E51+Parametry!B31/100*E52+Parametry!B31/100*E54+Parametry!B31/100*E58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  <c r="L2" s="10">
        <f>L1+Parametry!B31/100*E59+Parametry!B31/100*E61+Parametry!B31/100*E63+Parametry!B31/100*E64+Parametry!B31/100*E69+Parametry!B31/100*E72+Parametry!B31/100*E73+Parametry!B31/100*E74+Parametry!B31/100*E76+Parametry!B31/100*E78+Parametry!B31/100*E79+Parametry!B31/100*E80+Parametry!B31/100*E81+Parametry!B31/100*E82+Parametry!B31/100*E84+Parametry!B31/100*E87+Parametry!B31/100*E88+Parametry!B31/100*E92+Parametry!B31/100*E93+Parametry!B31/100*E95+Parametry!B31/100*E96+Parametry!B31/100*E98+Parametry!B31/100*E99</f>
        <v>0</v>
      </c>
    </row>
    <row r="3" spans="1:12">
      <c r="A3" s="14" t="s">
        <v>60</v>
      </c>
      <c r="B3" s="14" t="s">
        <v>13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7" t="s">
        <v>61</v>
      </c>
      <c r="B4" s="7" t="s">
        <v>62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>
      <c r="A5" s="7" t="s">
        <v>63</v>
      </c>
      <c r="B5" s="7" t="s">
        <v>13</v>
      </c>
      <c r="C5" s="16"/>
      <c r="D5" s="16"/>
      <c r="E5" s="16"/>
      <c r="F5" s="16"/>
      <c r="G5" s="16"/>
      <c r="H5" s="16">
        <f>D5+F5</f>
        <v>0</v>
      </c>
      <c r="I5" s="16">
        <f>E5+G5</f>
        <v>0</v>
      </c>
      <c r="J5" s="3"/>
      <c r="K5" s="3"/>
    </row>
    <row r="6" spans="1:12">
      <c r="A6" s="4" t="s">
        <v>64</v>
      </c>
      <c r="B6" s="4" t="s">
        <v>13</v>
      </c>
      <c r="C6" s="13"/>
      <c r="D6" s="13"/>
      <c r="E6" s="13">
        <f>SUM(E3:E5)</f>
        <v>0</v>
      </c>
      <c r="F6" s="13"/>
      <c r="G6" s="13">
        <f>SUM(G3:G5)</f>
        <v>0</v>
      </c>
      <c r="H6" s="13"/>
      <c r="I6" s="13">
        <f>SUM(I3:I5)</f>
        <v>0</v>
      </c>
      <c r="J6" s="3"/>
      <c r="K6" s="3"/>
    </row>
    <row r="7" spans="1:12">
      <c r="A7" s="4" t="s">
        <v>65</v>
      </c>
      <c r="B7" s="4" t="s">
        <v>13</v>
      </c>
      <c r="C7" s="13"/>
      <c r="D7" s="13"/>
      <c r="E7" s="13"/>
      <c r="F7" s="13"/>
      <c r="G7" s="13"/>
      <c r="H7" s="13"/>
      <c r="I7" s="13"/>
      <c r="J7" s="3"/>
      <c r="K7" s="3"/>
    </row>
    <row r="8" spans="1:12">
      <c r="A8" s="6" t="s">
        <v>66</v>
      </c>
      <c r="B8" s="6" t="s">
        <v>13</v>
      </c>
      <c r="C8" s="17"/>
      <c r="D8" s="17"/>
      <c r="E8" s="17"/>
      <c r="F8" s="17"/>
      <c r="G8" s="17"/>
      <c r="H8" s="17"/>
      <c r="I8" s="17"/>
      <c r="J8" s="3"/>
      <c r="K8" s="3"/>
    </row>
    <row r="9" spans="1:12">
      <c r="A9" s="14" t="s">
        <v>67</v>
      </c>
      <c r="B9" s="14" t="s">
        <v>13</v>
      </c>
      <c r="C9" s="15"/>
      <c r="D9" s="15"/>
      <c r="E9" s="15"/>
      <c r="F9" s="15"/>
      <c r="G9" s="15"/>
      <c r="H9" s="15"/>
      <c r="I9" s="15"/>
      <c r="J9" s="3"/>
      <c r="K9" s="3"/>
    </row>
    <row r="10" spans="1:12">
      <c r="A10" s="7" t="s">
        <v>68</v>
      </c>
      <c r="B10" s="7" t="s">
        <v>62</v>
      </c>
      <c r="C10" s="16">
        <v>1</v>
      </c>
      <c r="D10" s="16"/>
      <c r="E10" s="16">
        <f>C10*D10</f>
        <v>0</v>
      </c>
      <c r="F10" s="16"/>
      <c r="G10" s="16">
        <f>C10*F10</f>
        <v>0</v>
      </c>
      <c r="H10" s="16">
        <f>D10+F10</f>
        <v>0</v>
      </c>
      <c r="I10" s="16">
        <f>E10+G10</f>
        <v>0</v>
      </c>
      <c r="J10" s="3"/>
      <c r="K10" s="3"/>
    </row>
    <row r="11" spans="1:12">
      <c r="A11" s="14" t="s">
        <v>69</v>
      </c>
      <c r="B11" s="14" t="s">
        <v>13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7" t="s">
        <v>70</v>
      </c>
      <c r="B12" s="7" t="s">
        <v>71</v>
      </c>
      <c r="C12" s="16">
        <v>430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18" t="s">
        <v>72</v>
      </c>
      <c r="B13" s="18" t="s">
        <v>13</v>
      </c>
      <c r="C13" s="19"/>
      <c r="D13" s="19"/>
      <c r="E13" s="19"/>
      <c r="F13" s="19"/>
      <c r="G13" s="19"/>
      <c r="H13" s="19"/>
      <c r="I13" s="19"/>
      <c r="J13" s="3"/>
      <c r="K13" s="3"/>
    </row>
    <row r="14" spans="1:12">
      <c r="A14" s="7" t="s">
        <v>73</v>
      </c>
      <c r="B14" s="7" t="s">
        <v>62</v>
      </c>
      <c r="C14" s="16">
        <v>9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3"/>
      <c r="K14" s="3"/>
    </row>
    <row r="15" spans="1:12">
      <c r="A15" s="18" t="s">
        <v>74</v>
      </c>
      <c r="B15" s="18" t="s">
        <v>13</v>
      </c>
      <c r="C15" s="19"/>
      <c r="D15" s="19"/>
      <c r="E15" s="19"/>
      <c r="F15" s="19"/>
      <c r="G15" s="19"/>
      <c r="H15" s="19"/>
      <c r="I15" s="19"/>
      <c r="J15" s="3"/>
      <c r="K15" s="3"/>
    </row>
    <row r="16" spans="1:12">
      <c r="A16" s="18" t="s">
        <v>75</v>
      </c>
      <c r="B16" s="18" t="s">
        <v>13</v>
      </c>
      <c r="C16" s="19"/>
      <c r="D16" s="19"/>
      <c r="E16" s="19"/>
      <c r="F16" s="19"/>
      <c r="G16" s="19"/>
      <c r="H16" s="19"/>
      <c r="I16" s="19"/>
      <c r="J16" s="3"/>
      <c r="K16" s="3"/>
    </row>
    <row r="17" spans="1:11">
      <c r="A17" s="7" t="s">
        <v>76</v>
      </c>
      <c r="B17" s="7" t="s">
        <v>62</v>
      </c>
      <c r="C17" s="16">
        <v>9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14" t="s">
        <v>77</v>
      </c>
      <c r="B18" s="14" t="s">
        <v>13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78</v>
      </c>
      <c r="B19" s="7" t="s">
        <v>62</v>
      </c>
      <c r="C19" s="16">
        <v>9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14" t="s">
        <v>79</v>
      </c>
      <c r="B20" s="14" t="s">
        <v>13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80</v>
      </c>
      <c r="B21" s="7" t="s">
        <v>62</v>
      </c>
      <c r="C21" s="16">
        <v>9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14" t="s">
        <v>81</v>
      </c>
      <c r="B22" s="14" t="s">
        <v>13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>
      <c r="A23" s="7" t="s">
        <v>82</v>
      </c>
      <c r="B23" s="7" t="s">
        <v>62</v>
      </c>
      <c r="C23" s="16">
        <v>99</v>
      </c>
      <c r="D23" s="16"/>
      <c r="E23" s="16">
        <f>C23*D23</f>
        <v>0</v>
      </c>
      <c r="F23" s="16"/>
      <c r="G23" s="16">
        <f>C23*F23</f>
        <v>0</v>
      </c>
      <c r="H23" s="16">
        <f>D23+F23</f>
        <v>0</v>
      </c>
      <c r="I23" s="16">
        <f>E23+G23</f>
        <v>0</v>
      </c>
      <c r="J23" s="3"/>
      <c r="K23" s="3"/>
    </row>
    <row r="24" spans="1:11">
      <c r="A24" s="14" t="s">
        <v>83</v>
      </c>
      <c r="B24" s="14" t="s">
        <v>13</v>
      </c>
      <c r="C24" s="15"/>
      <c r="D24" s="15"/>
      <c r="E24" s="15"/>
      <c r="F24" s="15"/>
      <c r="G24" s="15"/>
      <c r="H24" s="15"/>
      <c r="I24" s="15"/>
      <c r="J24" s="3"/>
      <c r="K24" s="3"/>
    </row>
    <row r="25" spans="1:11">
      <c r="A25" s="7" t="s">
        <v>84</v>
      </c>
      <c r="B25" s="7" t="s">
        <v>62</v>
      </c>
      <c r="C25" s="16">
        <v>16</v>
      </c>
      <c r="D25" s="16"/>
      <c r="E25" s="16">
        <f>C25*D25</f>
        <v>0</v>
      </c>
      <c r="F25" s="16"/>
      <c r="G25" s="16">
        <f>C25*F25</f>
        <v>0</v>
      </c>
      <c r="H25" s="16">
        <f>D25+F25</f>
        <v>0</v>
      </c>
      <c r="I25" s="16">
        <f>E25+G25</f>
        <v>0</v>
      </c>
      <c r="J25" s="3"/>
      <c r="K25" s="3"/>
    </row>
    <row r="26" spans="1:11">
      <c r="A26" s="14" t="s">
        <v>85</v>
      </c>
      <c r="B26" s="14" t="s">
        <v>13</v>
      </c>
      <c r="C26" s="15"/>
      <c r="D26" s="15"/>
      <c r="E26" s="15"/>
      <c r="F26" s="15"/>
      <c r="G26" s="15"/>
      <c r="H26" s="15"/>
      <c r="I26" s="15"/>
      <c r="J26" s="3"/>
      <c r="K26" s="3"/>
    </row>
    <row r="27" spans="1:11">
      <c r="A27" s="7" t="s">
        <v>86</v>
      </c>
      <c r="B27" s="7" t="s">
        <v>87</v>
      </c>
      <c r="C27" s="16">
        <v>9</v>
      </c>
      <c r="D27" s="16"/>
      <c r="E27" s="16">
        <f>C27*D27</f>
        <v>0</v>
      </c>
      <c r="F27" s="16"/>
      <c r="G27" s="16">
        <f>C27*F27</f>
        <v>0</v>
      </c>
      <c r="H27" s="16">
        <f>D27+F27</f>
        <v>0</v>
      </c>
      <c r="I27" s="16">
        <f>E27+G27</f>
        <v>0</v>
      </c>
      <c r="J27" s="3"/>
      <c r="K27" s="3"/>
    </row>
    <row r="28" spans="1:11">
      <c r="A28" s="7" t="s">
        <v>88</v>
      </c>
      <c r="B28" s="7" t="s">
        <v>87</v>
      </c>
      <c r="C28" s="16">
        <v>9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7" t="s">
        <v>89</v>
      </c>
      <c r="B29" s="7" t="s">
        <v>87</v>
      </c>
      <c r="C29" s="16">
        <v>9</v>
      </c>
      <c r="D29" s="16"/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6" t="s">
        <v>90</v>
      </c>
      <c r="B30" s="6" t="s">
        <v>13</v>
      </c>
      <c r="C30" s="17"/>
      <c r="D30" s="17"/>
      <c r="E30" s="17">
        <f>SUM(E9:E29)</f>
        <v>0</v>
      </c>
      <c r="F30" s="17"/>
      <c r="G30" s="17">
        <f>SUM(G9:G29)</f>
        <v>0</v>
      </c>
      <c r="H30" s="17"/>
      <c r="I30" s="17">
        <f>SUM(I9:I29)</f>
        <v>0</v>
      </c>
      <c r="J30" s="3"/>
      <c r="K30" s="3"/>
    </row>
    <row r="31" spans="1:11">
      <c r="A31" s="6" t="s">
        <v>91</v>
      </c>
      <c r="B31" s="6" t="s">
        <v>13</v>
      </c>
      <c r="C31" s="17"/>
      <c r="D31" s="17"/>
      <c r="E31" s="17"/>
      <c r="F31" s="17"/>
      <c r="G31" s="17"/>
      <c r="H31" s="17"/>
      <c r="I31" s="17"/>
      <c r="J31" s="3"/>
      <c r="K31" s="3"/>
    </row>
    <row r="32" spans="1:11">
      <c r="A32" s="14" t="s">
        <v>67</v>
      </c>
      <c r="B32" s="14" t="s">
        <v>13</v>
      </c>
      <c r="C32" s="20"/>
      <c r="D32" s="20"/>
      <c r="E32" s="20"/>
      <c r="F32" s="20"/>
      <c r="G32" s="20"/>
      <c r="H32" s="20"/>
      <c r="I32" s="20"/>
      <c r="J32" s="3"/>
      <c r="K32" s="3"/>
    </row>
    <row r="33" spans="1:11">
      <c r="A33" s="7" t="s">
        <v>68</v>
      </c>
      <c r="B33" s="7" t="s">
        <v>62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14" t="s">
        <v>92</v>
      </c>
      <c r="B34" s="14" t="s">
        <v>13</v>
      </c>
      <c r="C34" s="15"/>
      <c r="D34" s="15"/>
      <c r="E34" s="15"/>
      <c r="F34" s="15"/>
      <c r="G34" s="15"/>
      <c r="H34" s="15"/>
      <c r="I34" s="15"/>
      <c r="J34" s="3"/>
      <c r="K34" s="3"/>
    </row>
    <row r="35" spans="1:11">
      <c r="A35" s="7" t="s">
        <v>93</v>
      </c>
      <c r="B35" s="7" t="s">
        <v>71</v>
      </c>
      <c r="C35" s="16">
        <v>35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7" t="s">
        <v>94</v>
      </c>
      <c r="B36" s="7" t="s">
        <v>71</v>
      </c>
      <c r="C36" s="16">
        <v>120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7" t="s">
        <v>95</v>
      </c>
      <c r="B37" s="7" t="s">
        <v>71</v>
      </c>
      <c r="C37" s="16">
        <v>180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14" t="s">
        <v>96</v>
      </c>
      <c r="B38" s="14" t="s">
        <v>13</v>
      </c>
      <c r="C38" s="15"/>
      <c r="D38" s="15"/>
      <c r="E38" s="15"/>
      <c r="F38" s="15"/>
      <c r="G38" s="15"/>
      <c r="H38" s="15"/>
      <c r="I38" s="15"/>
      <c r="J38" s="3"/>
      <c r="K38" s="3"/>
    </row>
    <row r="39" spans="1:11">
      <c r="A39" s="7" t="s">
        <v>97</v>
      </c>
      <c r="B39" s="7" t="s">
        <v>71</v>
      </c>
      <c r="C39" s="16">
        <v>110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7" t="s">
        <v>98</v>
      </c>
      <c r="B40" s="7" t="s">
        <v>71</v>
      </c>
      <c r="C40" s="16">
        <v>765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14" t="s">
        <v>81</v>
      </c>
      <c r="B41" s="14" t="s">
        <v>13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82</v>
      </c>
      <c r="B42" s="7" t="s">
        <v>62</v>
      </c>
      <c r="C42" s="16">
        <v>107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14" t="s">
        <v>83</v>
      </c>
      <c r="B43" s="14" t="s">
        <v>13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7" t="s">
        <v>84</v>
      </c>
      <c r="B44" s="7" t="s">
        <v>62</v>
      </c>
      <c r="C44" s="16">
        <v>16</v>
      </c>
      <c r="D44" s="16"/>
      <c r="E44" s="16">
        <f>C44*D44</f>
        <v>0</v>
      </c>
      <c r="F44" s="16"/>
      <c r="G44" s="16">
        <f>C44*F44</f>
        <v>0</v>
      </c>
      <c r="H44" s="16">
        <f>D44+F44</f>
        <v>0</v>
      </c>
      <c r="I44" s="16">
        <f>E44+G44</f>
        <v>0</v>
      </c>
      <c r="J44" s="3"/>
      <c r="K44" s="3"/>
    </row>
    <row r="45" spans="1:11">
      <c r="A45" s="14" t="s">
        <v>99</v>
      </c>
      <c r="B45" s="14" t="s">
        <v>13</v>
      </c>
      <c r="C45" s="20"/>
      <c r="D45" s="20"/>
      <c r="E45" s="20"/>
      <c r="F45" s="20"/>
      <c r="G45" s="20"/>
      <c r="H45" s="20"/>
      <c r="I45" s="20"/>
      <c r="J45" s="3"/>
      <c r="K45" s="3"/>
    </row>
    <row r="46" spans="1:11">
      <c r="A46" s="14" t="s">
        <v>100</v>
      </c>
      <c r="B46" s="14" t="s">
        <v>13</v>
      </c>
      <c r="C46" s="20"/>
      <c r="D46" s="20"/>
      <c r="E46" s="20"/>
      <c r="F46" s="20"/>
      <c r="G46" s="20"/>
      <c r="H46" s="20"/>
      <c r="I46" s="20"/>
      <c r="J46" s="3"/>
      <c r="K46" s="3"/>
    </row>
    <row r="47" spans="1:11">
      <c r="A47" s="7" t="s">
        <v>101</v>
      </c>
      <c r="B47" s="7" t="s">
        <v>62</v>
      </c>
      <c r="C47" s="16">
        <v>28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14" t="s">
        <v>102</v>
      </c>
      <c r="B48" s="14" t="s">
        <v>13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>
      <c r="A49" s="7" t="s">
        <v>103</v>
      </c>
      <c r="B49" s="7" t="s">
        <v>71</v>
      </c>
      <c r="C49" s="16">
        <v>750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14" t="s">
        <v>104</v>
      </c>
      <c r="B50" s="14" t="s">
        <v>13</v>
      </c>
      <c r="C50" s="15"/>
      <c r="D50" s="15"/>
      <c r="E50" s="15"/>
      <c r="F50" s="15"/>
      <c r="G50" s="15"/>
      <c r="H50" s="15"/>
      <c r="I50" s="15"/>
      <c r="J50" s="3"/>
      <c r="K50" s="3"/>
    </row>
    <row r="51" spans="1:11">
      <c r="A51" s="7" t="s">
        <v>105</v>
      </c>
      <c r="B51" s="7" t="s">
        <v>62</v>
      </c>
      <c r="C51" s="16">
        <v>9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7" t="s">
        <v>106</v>
      </c>
      <c r="B52" s="7" t="s">
        <v>62</v>
      </c>
      <c r="C52" s="16">
        <v>36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14" t="s">
        <v>107</v>
      </c>
      <c r="B53" s="14" t="s">
        <v>13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>
      <c r="A54" s="7" t="s">
        <v>108</v>
      </c>
      <c r="B54" s="7" t="s">
        <v>62</v>
      </c>
      <c r="C54" s="16">
        <v>9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14" t="s">
        <v>109</v>
      </c>
      <c r="B55" s="14" t="s">
        <v>13</v>
      </c>
      <c r="C55" s="15"/>
      <c r="D55" s="15"/>
      <c r="E55" s="15"/>
      <c r="F55" s="15"/>
      <c r="G55" s="15"/>
      <c r="H55" s="15"/>
      <c r="I55" s="15"/>
      <c r="J55" s="3"/>
      <c r="K55" s="3"/>
    </row>
    <row r="56" spans="1:11">
      <c r="A56" s="14" t="s">
        <v>110</v>
      </c>
      <c r="B56" s="14" t="s">
        <v>13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>
      <c r="A57" s="14" t="s">
        <v>111</v>
      </c>
      <c r="B57" s="14" t="s">
        <v>13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>
      <c r="A58" s="7" t="s">
        <v>112</v>
      </c>
      <c r="B58" s="7" t="s">
        <v>62</v>
      </c>
      <c r="C58" s="16">
        <v>9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7" t="s">
        <v>113</v>
      </c>
      <c r="B59" s="7" t="s">
        <v>62</v>
      </c>
      <c r="C59" s="16">
        <v>9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14" t="s">
        <v>77</v>
      </c>
      <c r="B60" s="14" t="s">
        <v>13</v>
      </c>
      <c r="C60" s="15"/>
      <c r="D60" s="15"/>
      <c r="E60" s="15"/>
      <c r="F60" s="15"/>
      <c r="G60" s="15"/>
      <c r="H60" s="15"/>
      <c r="I60" s="15"/>
      <c r="J60" s="3"/>
      <c r="K60" s="3"/>
    </row>
    <row r="61" spans="1:11">
      <c r="A61" s="7" t="s">
        <v>114</v>
      </c>
      <c r="B61" s="7" t="s">
        <v>62</v>
      </c>
      <c r="C61" s="16">
        <v>9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14" t="s">
        <v>115</v>
      </c>
      <c r="B62" s="14" t="s">
        <v>13</v>
      </c>
      <c r="C62" s="15"/>
      <c r="D62" s="15"/>
      <c r="E62" s="15"/>
      <c r="F62" s="15"/>
      <c r="G62" s="15"/>
      <c r="H62" s="15"/>
      <c r="I62" s="15"/>
      <c r="J62" s="3"/>
      <c r="K62" s="3"/>
    </row>
    <row r="63" spans="1:11">
      <c r="A63" s="7" t="s">
        <v>116</v>
      </c>
      <c r="B63" s="7" t="s">
        <v>62</v>
      </c>
      <c r="C63" s="16">
        <v>7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>
      <c r="A64" s="7" t="s">
        <v>117</v>
      </c>
      <c r="B64" s="7" t="s">
        <v>62</v>
      </c>
      <c r="C64" s="16">
        <v>2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18" t="s">
        <v>118</v>
      </c>
      <c r="B65" s="18" t="s">
        <v>13</v>
      </c>
      <c r="C65" s="19"/>
      <c r="D65" s="19"/>
      <c r="E65" s="19"/>
      <c r="F65" s="19"/>
      <c r="G65" s="19"/>
      <c r="H65" s="19"/>
      <c r="I65" s="19"/>
      <c r="J65" s="3"/>
      <c r="K65" s="3"/>
    </row>
    <row r="66" spans="1:11">
      <c r="A66" s="7" t="s">
        <v>119</v>
      </c>
      <c r="B66" s="7" t="s">
        <v>62</v>
      </c>
      <c r="C66" s="16">
        <v>20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120</v>
      </c>
      <c r="B67" s="14" t="s">
        <v>13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14" t="s">
        <v>121</v>
      </c>
      <c r="B68" s="14" t="s">
        <v>13</v>
      </c>
      <c r="C68" s="15"/>
      <c r="D68" s="15"/>
      <c r="E68" s="15"/>
      <c r="F68" s="15"/>
      <c r="G68" s="15"/>
      <c r="H68" s="15"/>
      <c r="I68" s="15"/>
      <c r="J68" s="3"/>
      <c r="K68" s="3"/>
    </row>
    <row r="69" spans="1:11">
      <c r="A69" s="7" t="s">
        <v>122</v>
      </c>
      <c r="B69" s="7" t="s">
        <v>62</v>
      </c>
      <c r="C69" s="16">
        <v>9</v>
      </c>
      <c r="D69" s="16"/>
      <c r="E69" s="16">
        <f>C69*D69</f>
        <v>0</v>
      </c>
      <c r="F69" s="16"/>
      <c r="G69" s="16">
        <f>C69*F69</f>
        <v>0</v>
      </c>
      <c r="H69" s="16">
        <f>D69+F69</f>
        <v>0</v>
      </c>
      <c r="I69" s="16">
        <f>E69+G69</f>
        <v>0</v>
      </c>
      <c r="J69" s="3"/>
      <c r="K69" s="3"/>
    </row>
    <row r="70" spans="1:11">
      <c r="A70" s="14" t="s">
        <v>123</v>
      </c>
      <c r="B70" s="14" t="s">
        <v>13</v>
      </c>
      <c r="C70" s="15"/>
      <c r="D70" s="15"/>
      <c r="E70" s="15"/>
      <c r="F70" s="15"/>
      <c r="G70" s="15"/>
      <c r="H70" s="15"/>
      <c r="I70" s="15"/>
      <c r="J70" s="3"/>
      <c r="K70" s="3"/>
    </row>
    <row r="71" spans="1:11">
      <c r="A71" s="14" t="s">
        <v>124</v>
      </c>
      <c r="B71" s="14" t="s">
        <v>13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>
      <c r="A72" s="7" t="s">
        <v>125</v>
      </c>
      <c r="B72" s="7" t="s">
        <v>62</v>
      </c>
      <c r="C72" s="16">
        <v>9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7" t="s">
        <v>126</v>
      </c>
      <c r="B73" s="7" t="s">
        <v>62</v>
      </c>
      <c r="C73" s="16">
        <v>9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7" t="s">
        <v>127</v>
      </c>
      <c r="B74" s="7" t="s">
        <v>128</v>
      </c>
      <c r="C74" s="16">
        <v>9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14" t="s">
        <v>129</v>
      </c>
      <c r="B75" s="14" t="s">
        <v>13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>
      <c r="A76" s="7" t="s">
        <v>130</v>
      </c>
      <c r="B76" s="7" t="s">
        <v>128</v>
      </c>
      <c r="C76" s="16">
        <v>2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85</v>
      </c>
      <c r="B77" s="14" t="s">
        <v>13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131</v>
      </c>
      <c r="B78" s="7" t="s">
        <v>87</v>
      </c>
      <c r="C78" s="16">
        <v>14</v>
      </c>
      <c r="D78" s="16"/>
      <c r="E78" s="16">
        <f>C78*D78</f>
        <v>0</v>
      </c>
      <c r="F78" s="16"/>
      <c r="G78" s="16">
        <f>C78*F78</f>
        <v>0</v>
      </c>
      <c r="H78" s="16">
        <f>D78+F78</f>
        <v>0</v>
      </c>
      <c r="I78" s="16">
        <f>E78+G78</f>
        <v>0</v>
      </c>
      <c r="J78" s="3"/>
      <c r="K78" s="3"/>
    </row>
    <row r="79" spans="1:11">
      <c r="A79" s="7" t="s">
        <v>132</v>
      </c>
      <c r="B79" s="7" t="s">
        <v>87</v>
      </c>
      <c r="C79" s="16">
        <v>8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7" t="s">
        <v>133</v>
      </c>
      <c r="B80" s="7" t="s">
        <v>87</v>
      </c>
      <c r="C80" s="16">
        <v>12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7" t="s">
        <v>88</v>
      </c>
      <c r="B81" s="7" t="s">
        <v>87</v>
      </c>
      <c r="C81" s="16">
        <v>9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7" t="s">
        <v>89</v>
      </c>
      <c r="B82" s="7" t="s">
        <v>87</v>
      </c>
      <c r="C82" s="16">
        <v>9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>
      <c r="A83" s="14" t="s">
        <v>134</v>
      </c>
      <c r="B83" s="14" t="s">
        <v>13</v>
      </c>
      <c r="C83" s="15"/>
      <c r="D83" s="15"/>
      <c r="E83" s="15"/>
      <c r="F83" s="15"/>
      <c r="G83" s="15"/>
      <c r="H83" s="15"/>
      <c r="I83" s="15"/>
      <c r="J83" s="3"/>
      <c r="K83" s="3"/>
    </row>
    <row r="84" spans="1:11">
      <c r="A84" s="7" t="s">
        <v>135</v>
      </c>
      <c r="B84" s="7" t="s">
        <v>87</v>
      </c>
      <c r="C84" s="16">
        <v>16</v>
      </c>
      <c r="D84" s="16"/>
      <c r="E84" s="16">
        <f>C84*D84</f>
        <v>0</v>
      </c>
      <c r="F84" s="16"/>
      <c r="G84" s="16">
        <f>C84*F84</f>
        <v>0</v>
      </c>
      <c r="H84" s="16">
        <f>D84+F84</f>
        <v>0</v>
      </c>
      <c r="I84" s="16">
        <f>E84+G84</f>
        <v>0</v>
      </c>
      <c r="J84" s="3"/>
      <c r="K84" s="3"/>
    </row>
    <row r="85" spans="1:11">
      <c r="A85" s="14" t="s">
        <v>136</v>
      </c>
      <c r="B85" s="14" t="s">
        <v>13</v>
      </c>
      <c r="C85" s="15"/>
      <c r="D85" s="15"/>
      <c r="E85" s="15"/>
      <c r="F85" s="15"/>
      <c r="G85" s="15"/>
      <c r="H85" s="15"/>
      <c r="I85" s="15"/>
      <c r="J85" s="3"/>
      <c r="K85" s="3"/>
    </row>
    <row r="86" spans="1:11">
      <c r="A86" s="14" t="s">
        <v>137</v>
      </c>
      <c r="B86" s="14" t="s">
        <v>13</v>
      </c>
      <c r="C86" s="15"/>
      <c r="D86" s="15"/>
      <c r="E86" s="15"/>
      <c r="F86" s="15"/>
      <c r="G86" s="15"/>
      <c r="H86" s="15"/>
      <c r="I86" s="15"/>
      <c r="J86" s="3"/>
      <c r="K86" s="3"/>
    </row>
    <row r="87" spans="1:11">
      <c r="A87" s="7" t="s">
        <v>138</v>
      </c>
      <c r="B87" s="7" t="s">
        <v>87</v>
      </c>
      <c r="C87" s="16">
        <v>16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139</v>
      </c>
      <c r="B88" s="7" t="s">
        <v>87</v>
      </c>
      <c r="C88" s="16">
        <v>8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6" t="s">
        <v>140</v>
      </c>
      <c r="B89" s="6" t="s">
        <v>13</v>
      </c>
      <c r="C89" s="17"/>
      <c r="D89" s="17"/>
      <c r="E89" s="17">
        <f>SUM(E32:E88)</f>
        <v>0</v>
      </c>
      <c r="F89" s="17"/>
      <c r="G89" s="17">
        <f>SUM(G32:G88)</f>
        <v>0</v>
      </c>
      <c r="H89" s="17"/>
      <c r="I89" s="17">
        <f>SUM(I32:I88)</f>
        <v>0</v>
      </c>
      <c r="J89" s="3"/>
      <c r="K89" s="3"/>
    </row>
    <row r="90" spans="1:11">
      <c r="A90" s="6" t="s">
        <v>141</v>
      </c>
      <c r="B90" s="6" t="s">
        <v>13</v>
      </c>
      <c r="C90" s="17"/>
      <c r="D90" s="17"/>
      <c r="E90" s="17"/>
      <c r="F90" s="17"/>
      <c r="G90" s="17"/>
      <c r="H90" s="17"/>
      <c r="I90" s="17"/>
      <c r="J90" s="3"/>
      <c r="K90" s="3"/>
    </row>
    <row r="91" spans="1:11">
      <c r="A91" s="14" t="s">
        <v>142</v>
      </c>
      <c r="B91" s="14" t="s">
        <v>13</v>
      </c>
      <c r="C91" s="15"/>
      <c r="D91" s="15"/>
      <c r="E91" s="15"/>
      <c r="F91" s="15"/>
      <c r="G91" s="15"/>
      <c r="H91" s="15"/>
      <c r="I91" s="15"/>
      <c r="J91" s="3"/>
      <c r="K91" s="3"/>
    </row>
    <row r="92" spans="1:11">
      <c r="A92" s="7" t="s">
        <v>143</v>
      </c>
      <c r="B92" s="7" t="s">
        <v>71</v>
      </c>
      <c r="C92" s="16">
        <v>150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3"/>
      <c r="K92" s="3"/>
    </row>
    <row r="93" spans="1:11">
      <c r="A93" s="7" t="s">
        <v>144</v>
      </c>
      <c r="B93" s="7" t="s">
        <v>71</v>
      </c>
      <c r="C93" s="16">
        <v>100</v>
      </c>
      <c r="D93" s="16"/>
      <c r="E93" s="16">
        <f>C93*D93</f>
        <v>0</v>
      </c>
      <c r="F93" s="16"/>
      <c r="G93" s="16">
        <f>C93*F93</f>
        <v>0</v>
      </c>
      <c r="H93" s="16">
        <f>D93+F93</f>
        <v>0</v>
      </c>
      <c r="I93" s="16">
        <f>E93+G93</f>
        <v>0</v>
      </c>
      <c r="J93" s="3"/>
      <c r="K93" s="3"/>
    </row>
    <row r="94" spans="1:11">
      <c r="A94" s="14" t="s">
        <v>145</v>
      </c>
      <c r="B94" s="14" t="s">
        <v>13</v>
      </c>
      <c r="C94" s="20"/>
      <c r="D94" s="20"/>
      <c r="E94" s="20"/>
      <c r="F94" s="20"/>
      <c r="G94" s="20"/>
      <c r="H94" s="20"/>
      <c r="I94" s="20"/>
      <c r="J94" s="3"/>
      <c r="K94" s="3"/>
    </row>
    <row r="95" spans="1:11">
      <c r="A95" s="7" t="s">
        <v>146</v>
      </c>
      <c r="B95" s="7" t="s">
        <v>62</v>
      </c>
      <c r="C95" s="16">
        <v>1</v>
      </c>
      <c r="D95" s="16"/>
      <c r="E95" s="16">
        <f>C95*D95</f>
        <v>0</v>
      </c>
      <c r="F95" s="16"/>
      <c r="G95" s="16">
        <f>C95*F95</f>
        <v>0</v>
      </c>
      <c r="H95" s="16">
        <f>D95+F95</f>
        <v>0</v>
      </c>
      <c r="I95" s="16">
        <f>E95+G95</f>
        <v>0</v>
      </c>
      <c r="J95" s="3"/>
      <c r="K95" s="3"/>
    </row>
    <row r="96" spans="1:11">
      <c r="A96" s="7" t="s">
        <v>147</v>
      </c>
      <c r="B96" s="7" t="s">
        <v>62</v>
      </c>
      <c r="C96" s="16">
        <v>1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14" t="s">
        <v>148</v>
      </c>
      <c r="B97" s="14" t="s">
        <v>13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>
      <c r="A98" s="7" t="s">
        <v>149</v>
      </c>
      <c r="B98" s="7" t="s">
        <v>71</v>
      </c>
      <c r="C98" s="16">
        <v>1300</v>
      </c>
      <c r="D98" s="16"/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>
      <c r="A99" s="7" t="s">
        <v>150</v>
      </c>
      <c r="B99" s="7" t="s">
        <v>62</v>
      </c>
      <c r="C99" s="16">
        <v>12</v>
      </c>
      <c r="D99" s="16"/>
      <c r="E99" s="16">
        <f>C99*D99</f>
        <v>0</v>
      </c>
      <c r="F99" s="16"/>
      <c r="G99" s="16">
        <f>C99*F99</f>
        <v>0</v>
      </c>
      <c r="H99" s="16">
        <f>D99+F99</f>
        <v>0</v>
      </c>
      <c r="I99" s="16">
        <f>E99+G99</f>
        <v>0</v>
      </c>
      <c r="J99" s="3"/>
      <c r="K99" s="3"/>
    </row>
    <row r="100" spans="1:11">
      <c r="A100" s="14" t="s">
        <v>151</v>
      </c>
      <c r="B100" s="14" t="s">
        <v>13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>
      <c r="A101" s="7" t="s">
        <v>152</v>
      </c>
      <c r="B101" s="7" t="s">
        <v>128</v>
      </c>
      <c r="C101" s="16">
        <v>2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3"/>
      <c r="K101" s="3"/>
    </row>
    <row r="102" spans="1:11">
      <c r="A102" s="14" t="s">
        <v>96</v>
      </c>
      <c r="B102" s="14" t="s">
        <v>13</v>
      </c>
      <c r="C102" s="15"/>
      <c r="D102" s="15"/>
      <c r="E102" s="15"/>
      <c r="F102" s="15"/>
      <c r="G102" s="15"/>
      <c r="H102" s="15"/>
      <c r="I102" s="15"/>
      <c r="J102" s="3"/>
      <c r="K102" s="3"/>
    </row>
    <row r="103" spans="1:11">
      <c r="A103" s="7" t="s">
        <v>153</v>
      </c>
      <c r="B103" s="7" t="s">
        <v>71</v>
      </c>
      <c r="C103" s="16">
        <v>155</v>
      </c>
      <c r="D103" s="16"/>
      <c r="E103" s="16">
        <f>C103*D103</f>
        <v>0</v>
      </c>
      <c r="F103" s="16"/>
      <c r="G103" s="16">
        <f>C103*F103</f>
        <v>0</v>
      </c>
      <c r="H103" s="16">
        <f>D103+F103</f>
        <v>0</v>
      </c>
      <c r="I103" s="16">
        <f>E103+G103</f>
        <v>0</v>
      </c>
      <c r="J103" s="3"/>
      <c r="K103" s="3"/>
    </row>
    <row r="104" spans="1:11">
      <c r="A104" s="7" t="s">
        <v>154</v>
      </c>
      <c r="B104" s="7" t="s">
        <v>71</v>
      </c>
      <c r="C104" s="16">
        <v>395</v>
      </c>
      <c r="D104" s="16"/>
      <c r="E104" s="16">
        <f>C104*D104</f>
        <v>0</v>
      </c>
      <c r="F104" s="16"/>
      <c r="G104" s="16">
        <f>C104*F104</f>
        <v>0</v>
      </c>
      <c r="H104" s="16">
        <f>D104+F104</f>
        <v>0</v>
      </c>
      <c r="I104" s="16">
        <f>E104+G104</f>
        <v>0</v>
      </c>
      <c r="J104" s="3"/>
      <c r="K104" s="3"/>
    </row>
    <row r="105" spans="1:11">
      <c r="A105" s="14" t="s">
        <v>83</v>
      </c>
      <c r="B105" s="14" t="s">
        <v>13</v>
      </c>
      <c r="C105" s="15"/>
      <c r="D105" s="15"/>
      <c r="E105" s="15"/>
      <c r="F105" s="15"/>
      <c r="G105" s="15"/>
      <c r="H105" s="15"/>
      <c r="I105" s="15"/>
      <c r="J105" s="3"/>
      <c r="K105" s="3"/>
    </row>
    <row r="106" spans="1:11">
      <c r="A106" s="7" t="s">
        <v>155</v>
      </c>
      <c r="B106" s="7" t="s">
        <v>62</v>
      </c>
      <c r="C106" s="16">
        <v>5</v>
      </c>
      <c r="D106" s="16"/>
      <c r="E106" s="16">
        <f>C106*D106</f>
        <v>0</v>
      </c>
      <c r="F106" s="16"/>
      <c r="G106" s="16">
        <f>C106*F106</f>
        <v>0</v>
      </c>
      <c r="H106" s="16">
        <f>D106+F106</f>
        <v>0</v>
      </c>
      <c r="I106" s="16">
        <f>E106+G106</f>
        <v>0</v>
      </c>
      <c r="J106" s="3"/>
      <c r="K106" s="3"/>
    </row>
    <row r="107" spans="1:11">
      <c r="A107" s="7" t="s">
        <v>84</v>
      </c>
      <c r="B107" s="7" t="s">
        <v>62</v>
      </c>
      <c r="C107" s="16">
        <v>4</v>
      </c>
      <c r="D107" s="16"/>
      <c r="E107" s="16">
        <f>C107*D107</f>
        <v>0</v>
      </c>
      <c r="F107" s="16"/>
      <c r="G107" s="16">
        <f>C107*F107</f>
        <v>0</v>
      </c>
      <c r="H107" s="16">
        <f>D107+F107</f>
        <v>0</v>
      </c>
      <c r="I107" s="16">
        <f>E107+G107</f>
        <v>0</v>
      </c>
      <c r="J107" s="3"/>
      <c r="K107" s="3"/>
    </row>
    <row r="108" spans="1:11">
      <c r="A108" s="14" t="s">
        <v>85</v>
      </c>
      <c r="B108" s="14" t="s">
        <v>13</v>
      </c>
      <c r="C108" s="15"/>
      <c r="D108" s="15"/>
      <c r="E108" s="15"/>
      <c r="F108" s="15"/>
      <c r="G108" s="15"/>
      <c r="H108" s="15"/>
      <c r="I108" s="15"/>
      <c r="J108" s="3"/>
      <c r="K108" s="3"/>
    </row>
    <row r="109" spans="1:11">
      <c r="A109" s="7" t="s">
        <v>131</v>
      </c>
      <c r="B109" s="7" t="s">
        <v>87</v>
      </c>
      <c r="C109" s="16">
        <v>8</v>
      </c>
      <c r="D109" s="16"/>
      <c r="E109" s="16">
        <f>C109*D109</f>
        <v>0</v>
      </c>
      <c r="F109" s="16"/>
      <c r="G109" s="16">
        <f>C109*F109</f>
        <v>0</v>
      </c>
      <c r="H109" s="16">
        <f>D109+F109</f>
        <v>0</v>
      </c>
      <c r="I109" s="16">
        <f>E109+G109</f>
        <v>0</v>
      </c>
      <c r="J109" s="3"/>
      <c r="K109" s="3"/>
    </row>
    <row r="110" spans="1:11">
      <c r="A110" s="7" t="s">
        <v>132</v>
      </c>
      <c r="B110" s="7" t="s">
        <v>87</v>
      </c>
      <c r="C110" s="16">
        <v>8</v>
      </c>
      <c r="D110" s="16"/>
      <c r="E110" s="16">
        <f>C110*D110</f>
        <v>0</v>
      </c>
      <c r="F110" s="16"/>
      <c r="G110" s="16">
        <f>C110*F110</f>
        <v>0</v>
      </c>
      <c r="H110" s="16">
        <f>D110+F110</f>
        <v>0</v>
      </c>
      <c r="I110" s="16">
        <f>E110+G110</f>
        <v>0</v>
      </c>
      <c r="J110" s="3"/>
      <c r="K110" s="3"/>
    </row>
    <row r="111" spans="1:11">
      <c r="A111" s="14" t="s">
        <v>134</v>
      </c>
      <c r="B111" s="14" t="s">
        <v>13</v>
      </c>
      <c r="C111" s="15"/>
      <c r="D111" s="15"/>
      <c r="E111" s="15"/>
      <c r="F111" s="15"/>
      <c r="G111" s="15"/>
      <c r="H111" s="15"/>
      <c r="I111" s="15"/>
      <c r="J111" s="3"/>
      <c r="K111" s="3"/>
    </row>
    <row r="112" spans="1:11">
      <c r="A112" s="7" t="s">
        <v>135</v>
      </c>
      <c r="B112" s="7" t="s">
        <v>87</v>
      </c>
      <c r="C112" s="16">
        <v>8</v>
      </c>
      <c r="D112" s="16"/>
      <c r="E112" s="16">
        <f>C112*D112</f>
        <v>0</v>
      </c>
      <c r="F112" s="16"/>
      <c r="G112" s="16">
        <f>C112*F112</f>
        <v>0</v>
      </c>
      <c r="H112" s="16">
        <f>D112+F112</f>
        <v>0</v>
      </c>
      <c r="I112" s="16">
        <f>E112+G112</f>
        <v>0</v>
      </c>
      <c r="J112" s="3"/>
      <c r="K112" s="3"/>
    </row>
    <row r="113" spans="1:11">
      <c r="A113" s="14" t="s">
        <v>136</v>
      </c>
      <c r="B113" s="14" t="s">
        <v>13</v>
      </c>
      <c r="C113" s="15"/>
      <c r="D113" s="15"/>
      <c r="E113" s="15"/>
      <c r="F113" s="15"/>
      <c r="G113" s="15"/>
      <c r="H113" s="15"/>
      <c r="I113" s="15"/>
      <c r="J113" s="3"/>
      <c r="K113" s="3"/>
    </row>
    <row r="114" spans="1:11">
      <c r="A114" s="14" t="s">
        <v>137</v>
      </c>
      <c r="B114" s="14" t="s">
        <v>13</v>
      </c>
      <c r="C114" s="15"/>
      <c r="D114" s="15"/>
      <c r="E114" s="15"/>
      <c r="F114" s="15"/>
      <c r="G114" s="15"/>
      <c r="H114" s="15"/>
      <c r="I114" s="15"/>
      <c r="J114" s="3"/>
      <c r="K114" s="3"/>
    </row>
    <row r="115" spans="1:11">
      <c r="A115" s="7" t="s">
        <v>138</v>
      </c>
      <c r="B115" s="7" t="s">
        <v>87</v>
      </c>
      <c r="C115" s="16">
        <v>8</v>
      </c>
      <c r="D115" s="16"/>
      <c r="E115" s="16">
        <f>C115*D115</f>
        <v>0</v>
      </c>
      <c r="F115" s="16"/>
      <c r="G115" s="16">
        <f>C115*F115</f>
        <v>0</v>
      </c>
      <c r="H115" s="16">
        <f>D115+F115</f>
        <v>0</v>
      </c>
      <c r="I115" s="16">
        <f>E115+G115</f>
        <v>0</v>
      </c>
      <c r="J115" s="3"/>
      <c r="K115" s="3"/>
    </row>
    <row r="116" spans="1:11">
      <c r="A116" s="7" t="s">
        <v>139</v>
      </c>
      <c r="B116" s="7" t="s">
        <v>87</v>
      </c>
      <c r="C116" s="16">
        <v>4</v>
      </c>
      <c r="D116" s="16"/>
      <c r="E116" s="16">
        <f>C116*D116</f>
        <v>0</v>
      </c>
      <c r="F116" s="16"/>
      <c r="G116" s="16">
        <f>C116*F116</f>
        <v>0</v>
      </c>
      <c r="H116" s="16">
        <f>D116+F116</f>
        <v>0</v>
      </c>
      <c r="I116" s="16">
        <f>E116+G116</f>
        <v>0</v>
      </c>
      <c r="J116" s="3"/>
      <c r="K116" s="3"/>
    </row>
    <row r="117" spans="1:11">
      <c r="A117" s="6" t="s">
        <v>156</v>
      </c>
      <c r="B117" s="6" t="s">
        <v>13</v>
      </c>
      <c r="C117" s="17"/>
      <c r="D117" s="17"/>
      <c r="E117" s="17">
        <f>SUM(E91:E116)</f>
        <v>0</v>
      </c>
      <c r="F117" s="17"/>
      <c r="G117" s="17">
        <f>SUM(G91:G116)</f>
        <v>0</v>
      </c>
      <c r="H117" s="17"/>
      <c r="I117" s="17">
        <f>SUM(I91:I116)</f>
        <v>0</v>
      </c>
      <c r="J117" s="3"/>
      <c r="K117" s="3"/>
    </row>
    <row r="118" spans="1:11">
      <c r="A118" s="7" t="s">
        <v>13</v>
      </c>
      <c r="B118" s="7" t="s">
        <v>13</v>
      </c>
      <c r="C118" s="16"/>
      <c r="D118" s="16"/>
      <c r="E118" s="16"/>
      <c r="F118" s="16"/>
      <c r="G118" s="16"/>
      <c r="H118" s="16">
        <f>D118+F118</f>
        <v>0</v>
      </c>
      <c r="I118" s="16">
        <f>E118+G118</f>
        <v>0</v>
      </c>
      <c r="J118" s="3"/>
      <c r="K118" s="3"/>
    </row>
    <row r="119" spans="1:11">
      <c r="A119" s="7" t="s">
        <v>157</v>
      </c>
      <c r="B119" s="7" t="s">
        <v>13</v>
      </c>
      <c r="C119" s="16"/>
      <c r="D119" s="16"/>
      <c r="E119" s="16">
        <f>L2+Parametry!B31/100*E101+Parametry!B31/100*E103+Parametry!B31/100*E104+Parametry!B31/100*E106+Parametry!B31/100*E107+Parametry!B31/100*E109+Parametry!B31/100*E110+Parametry!B31/100*E112+Parametry!B31/100*E115+Parametry!B31/100*E116</f>
        <v>0</v>
      </c>
      <c r="F119" s="16"/>
      <c r="G119" s="16"/>
      <c r="H119" s="16">
        <f>D119+F119</f>
        <v>0</v>
      </c>
      <c r="I119" s="16">
        <f>E119+G119</f>
        <v>0</v>
      </c>
      <c r="J119" s="3"/>
      <c r="K119" s="3"/>
    </row>
    <row r="120" spans="1:11">
      <c r="A120" s="4" t="s">
        <v>158</v>
      </c>
      <c r="B120" s="4" t="s">
        <v>13</v>
      </c>
      <c r="C120" s="13"/>
      <c r="D120" s="13"/>
      <c r="E120" s="13">
        <f>SUM(E8:E29,E32:E88,E91:E116,E118:E119)</f>
        <v>0</v>
      </c>
      <c r="F120" s="13"/>
      <c r="G120" s="13">
        <f>SUM(G8:G29,G32:G88,G91:G116,G118:G119)</f>
        <v>0</v>
      </c>
      <c r="H120" s="13"/>
      <c r="I120" s="13">
        <f>SUM(I8:I29,I32:I88,I91:I116,I118:I119)</f>
        <v>0</v>
      </c>
      <c r="J120" s="3"/>
      <c r="K120" s="3"/>
    </row>
    <row r="121" spans="1:11">
      <c r="A121" s="4" t="s">
        <v>159</v>
      </c>
      <c r="B121" s="4" t="s">
        <v>13</v>
      </c>
      <c r="C121" s="13"/>
      <c r="D121" s="13"/>
      <c r="E121" s="13"/>
      <c r="F121" s="13"/>
      <c r="G121" s="13"/>
      <c r="H121" s="13"/>
      <c r="I121" s="13"/>
      <c r="J121" s="3"/>
      <c r="K121" s="3"/>
    </row>
    <row r="122" spans="1:11">
      <c r="A122" s="14" t="s">
        <v>160</v>
      </c>
      <c r="B122" s="14" t="s">
        <v>13</v>
      </c>
      <c r="C122" s="15"/>
      <c r="D122" s="15"/>
      <c r="E122" s="15"/>
      <c r="F122" s="15"/>
      <c r="G122" s="15"/>
      <c r="H122" s="15"/>
      <c r="I122" s="15"/>
      <c r="J122" s="3"/>
      <c r="K122" s="3"/>
    </row>
    <row r="123" spans="1:11">
      <c r="A123" s="7" t="s">
        <v>161</v>
      </c>
      <c r="B123" s="7" t="s">
        <v>162</v>
      </c>
      <c r="C123" s="16">
        <v>0.8</v>
      </c>
      <c r="D123" s="16"/>
      <c r="E123" s="16">
        <f>C123*D123</f>
        <v>0</v>
      </c>
      <c r="F123" s="16"/>
      <c r="G123" s="16">
        <f>C123*F123</f>
        <v>0</v>
      </c>
      <c r="H123" s="16">
        <f>D123+F123</f>
        <v>0</v>
      </c>
      <c r="I123" s="16">
        <f>E123+G123</f>
        <v>0</v>
      </c>
      <c r="J123" s="3"/>
      <c r="K123" s="3"/>
    </row>
    <row r="124" spans="1:11">
      <c r="A124" s="14" t="s">
        <v>163</v>
      </c>
      <c r="B124" s="14" t="s">
        <v>13</v>
      </c>
      <c r="C124" s="15"/>
      <c r="D124" s="15"/>
      <c r="E124" s="15"/>
      <c r="F124" s="15"/>
      <c r="G124" s="15"/>
      <c r="H124" s="15"/>
      <c r="I124" s="15"/>
      <c r="J124" s="3"/>
      <c r="K124" s="3"/>
    </row>
    <row r="125" spans="1:11">
      <c r="A125" s="7" t="s">
        <v>164</v>
      </c>
      <c r="B125" s="7" t="s">
        <v>165</v>
      </c>
      <c r="C125" s="16">
        <v>25</v>
      </c>
      <c r="D125" s="16"/>
      <c r="E125" s="16">
        <f>C125*D125</f>
        <v>0</v>
      </c>
      <c r="F125" s="16"/>
      <c r="G125" s="16">
        <f>C125*F125</f>
        <v>0</v>
      </c>
      <c r="H125" s="16">
        <f>D125+F125</f>
        <v>0</v>
      </c>
      <c r="I125" s="16">
        <f>E125+G125</f>
        <v>0</v>
      </c>
      <c r="J125" s="3"/>
      <c r="K125" s="3"/>
    </row>
    <row r="126" spans="1:11">
      <c r="A126" s="7" t="s">
        <v>166</v>
      </c>
      <c r="B126" s="7" t="s">
        <v>165</v>
      </c>
      <c r="C126" s="16">
        <v>5</v>
      </c>
      <c r="D126" s="16"/>
      <c r="E126" s="16">
        <f>C126*D126</f>
        <v>0</v>
      </c>
      <c r="F126" s="16"/>
      <c r="G126" s="16">
        <f>C126*F126</f>
        <v>0</v>
      </c>
      <c r="H126" s="16">
        <f>D126+F126</f>
        <v>0</v>
      </c>
      <c r="I126" s="16">
        <f>E126+G126</f>
        <v>0</v>
      </c>
      <c r="J126" s="3"/>
      <c r="K126" s="3"/>
    </row>
    <row r="127" spans="1:11">
      <c r="A127" s="7" t="s">
        <v>167</v>
      </c>
      <c r="B127" s="7" t="s">
        <v>165</v>
      </c>
      <c r="C127" s="16">
        <v>10</v>
      </c>
      <c r="D127" s="16"/>
      <c r="E127" s="16">
        <f>C127*D127</f>
        <v>0</v>
      </c>
      <c r="F127" s="16"/>
      <c r="G127" s="16">
        <f>C127*F127</f>
        <v>0</v>
      </c>
      <c r="H127" s="16">
        <f>D127+F127</f>
        <v>0</v>
      </c>
      <c r="I127" s="16">
        <f>E127+G127</f>
        <v>0</v>
      </c>
      <c r="J127" s="3"/>
      <c r="K127" s="3"/>
    </row>
    <row r="128" spans="1:11">
      <c r="A128" s="14" t="s">
        <v>168</v>
      </c>
      <c r="B128" s="14" t="s">
        <v>13</v>
      </c>
      <c r="C128" s="15"/>
      <c r="D128" s="15"/>
      <c r="E128" s="15"/>
      <c r="F128" s="15"/>
      <c r="G128" s="15"/>
      <c r="H128" s="15"/>
      <c r="I128" s="15"/>
      <c r="J128" s="3"/>
      <c r="K128" s="3"/>
    </row>
    <row r="129" spans="1:11">
      <c r="A129" s="7" t="s">
        <v>169</v>
      </c>
      <c r="B129" s="7" t="s">
        <v>71</v>
      </c>
      <c r="C129" s="16">
        <v>80</v>
      </c>
      <c r="D129" s="16"/>
      <c r="E129" s="16">
        <f>C129*D129</f>
        <v>0</v>
      </c>
      <c r="F129" s="16"/>
      <c r="G129" s="16">
        <f>C129*F129</f>
        <v>0</v>
      </c>
      <c r="H129" s="16">
        <f>D129+F129</f>
        <v>0</v>
      </c>
      <c r="I129" s="16">
        <f>E129+G129</f>
        <v>0</v>
      </c>
      <c r="J129" s="3"/>
      <c r="K129" s="3"/>
    </row>
    <row r="130" spans="1:11">
      <c r="A130" s="14" t="s">
        <v>170</v>
      </c>
      <c r="B130" s="14" t="s">
        <v>13</v>
      </c>
      <c r="C130" s="15"/>
      <c r="D130" s="15"/>
      <c r="E130" s="15"/>
      <c r="F130" s="15"/>
      <c r="G130" s="15"/>
      <c r="H130" s="15"/>
      <c r="I130" s="15"/>
      <c r="J130" s="3"/>
      <c r="K130" s="3"/>
    </row>
    <row r="131" spans="1:11">
      <c r="A131" s="7" t="s">
        <v>171</v>
      </c>
      <c r="B131" s="7" t="s">
        <v>165</v>
      </c>
      <c r="C131" s="16">
        <v>40</v>
      </c>
      <c r="D131" s="16"/>
      <c r="E131" s="16">
        <f>C131*D131</f>
        <v>0</v>
      </c>
      <c r="F131" s="16"/>
      <c r="G131" s="16">
        <f>C131*F131</f>
        <v>0</v>
      </c>
      <c r="H131" s="16">
        <f>D131+F131</f>
        <v>0</v>
      </c>
      <c r="I131" s="16">
        <f>E131+G131</f>
        <v>0</v>
      </c>
      <c r="J131" s="3"/>
      <c r="K131" s="3"/>
    </row>
    <row r="132" spans="1:11">
      <c r="A132" s="14" t="s">
        <v>172</v>
      </c>
      <c r="B132" s="14" t="s">
        <v>13</v>
      </c>
      <c r="C132" s="15"/>
      <c r="D132" s="15"/>
      <c r="E132" s="15"/>
      <c r="F132" s="15"/>
      <c r="G132" s="15"/>
      <c r="H132" s="15"/>
      <c r="I132" s="15"/>
      <c r="J132" s="3"/>
      <c r="K132" s="3"/>
    </row>
    <row r="133" spans="1:11">
      <c r="A133" s="7" t="s">
        <v>173</v>
      </c>
      <c r="B133" s="7" t="s">
        <v>174</v>
      </c>
      <c r="C133" s="16">
        <v>12</v>
      </c>
      <c r="D133" s="16"/>
      <c r="E133" s="16">
        <f>C133*D133</f>
        <v>0</v>
      </c>
      <c r="F133" s="16"/>
      <c r="G133" s="16">
        <f>C133*F133</f>
        <v>0</v>
      </c>
      <c r="H133" s="16">
        <f>D133+F133</f>
        <v>0</v>
      </c>
      <c r="I133" s="16">
        <f>E133+G133</f>
        <v>0</v>
      </c>
      <c r="J133" s="3"/>
      <c r="K133" s="3"/>
    </row>
    <row r="134" spans="1:11">
      <c r="A134" s="14" t="s">
        <v>175</v>
      </c>
      <c r="B134" s="14" t="s">
        <v>13</v>
      </c>
      <c r="C134" s="15"/>
      <c r="D134" s="15"/>
      <c r="E134" s="15"/>
      <c r="F134" s="15"/>
      <c r="G134" s="15"/>
      <c r="H134" s="15"/>
      <c r="I134" s="15"/>
      <c r="J134" s="3"/>
      <c r="K134" s="3"/>
    </row>
    <row r="135" spans="1:11">
      <c r="A135" s="7" t="s">
        <v>176</v>
      </c>
      <c r="B135" s="7" t="s">
        <v>165</v>
      </c>
      <c r="C135" s="16">
        <v>80</v>
      </c>
      <c r="D135" s="16"/>
      <c r="E135" s="16">
        <f>C135*D135</f>
        <v>0</v>
      </c>
      <c r="F135" s="16"/>
      <c r="G135" s="16">
        <f>C135*F135</f>
        <v>0</v>
      </c>
      <c r="H135" s="16">
        <f>D135+F135</f>
        <v>0</v>
      </c>
      <c r="I135" s="16">
        <f>E135+G135</f>
        <v>0</v>
      </c>
      <c r="J135" s="3"/>
      <c r="K135" s="3"/>
    </row>
    <row r="136" spans="1:11">
      <c r="A136" s="14" t="s">
        <v>177</v>
      </c>
      <c r="B136" s="14" t="s">
        <v>13</v>
      </c>
      <c r="C136" s="15"/>
      <c r="D136" s="15"/>
      <c r="E136" s="15"/>
      <c r="F136" s="15"/>
      <c r="G136" s="15"/>
      <c r="H136" s="15"/>
      <c r="I136" s="15"/>
      <c r="J136" s="3"/>
      <c r="K136" s="3"/>
    </row>
    <row r="137" spans="1:11">
      <c r="A137" s="7" t="s">
        <v>173</v>
      </c>
      <c r="B137" s="7" t="s">
        <v>174</v>
      </c>
      <c r="C137" s="16">
        <v>9</v>
      </c>
      <c r="D137" s="16"/>
      <c r="E137" s="16">
        <f>C137*D137</f>
        <v>0</v>
      </c>
      <c r="F137" s="16"/>
      <c r="G137" s="16">
        <f>C137*F137</f>
        <v>0</v>
      </c>
      <c r="H137" s="16">
        <f>D137+F137</f>
        <v>0</v>
      </c>
      <c r="I137" s="16">
        <f>E137+G137</f>
        <v>0</v>
      </c>
      <c r="J137" s="3"/>
      <c r="K137" s="3"/>
    </row>
    <row r="138" spans="1:11">
      <c r="A138" s="14" t="s">
        <v>178</v>
      </c>
      <c r="B138" s="14" t="s">
        <v>13</v>
      </c>
      <c r="C138" s="15"/>
      <c r="D138" s="15"/>
      <c r="E138" s="15"/>
      <c r="F138" s="15"/>
      <c r="G138" s="15"/>
      <c r="H138" s="15"/>
      <c r="I138" s="15"/>
      <c r="J138" s="3"/>
      <c r="K138" s="3"/>
    </row>
    <row r="139" spans="1:11">
      <c r="A139" s="7" t="s">
        <v>179</v>
      </c>
      <c r="B139" s="7" t="s">
        <v>174</v>
      </c>
      <c r="C139" s="16">
        <v>4</v>
      </c>
      <c r="D139" s="16"/>
      <c r="E139" s="16">
        <f>C139*D139</f>
        <v>0</v>
      </c>
      <c r="F139" s="16"/>
      <c r="G139" s="16">
        <f>C139*F139</f>
        <v>0</v>
      </c>
      <c r="H139" s="16">
        <f>D139+F139</f>
        <v>0</v>
      </c>
      <c r="I139" s="16">
        <f>E139+G139</f>
        <v>0</v>
      </c>
      <c r="J139" s="3"/>
      <c r="K139" s="3"/>
    </row>
    <row r="140" spans="1:11">
      <c r="A140" s="14" t="s">
        <v>180</v>
      </c>
      <c r="B140" s="14" t="s">
        <v>13</v>
      </c>
      <c r="C140" s="15"/>
      <c r="D140" s="15"/>
      <c r="E140" s="15"/>
      <c r="F140" s="15"/>
      <c r="G140" s="15"/>
      <c r="H140" s="15"/>
      <c r="I140" s="15"/>
      <c r="J140" s="3"/>
      <c r="K140" s="3"/>
    </row>
    <row r="141" spans="1:11">
      <c r="A141" s="7" t="s">
        <v>181</v>
      </c>
      <c r="B141" s="7" t="s">
        <v>174</v>
      </c>
      <c r="C141" s="16">
        <v>1.6</v>
      </c>
      <c r="D141" s="16"/>
      <c r="E141" s="16">
        <f>C141*D141</f>
        <v>0</v>
      </c>
      <c r="F141" s="16"/>
      <c r="G141" s="16">
        <f>C141*F141</f>
        <v>0</v>
      </c>
      <c r="H141" s="16">
        <f>D141+F141</f>
        <v>0</v>
      </c>
      <c r="I141" s="16">
        <f>E141+G141</f>
        <v>0</v>
      </c>
      <c r="J141" s="3"/>
      <c r="K141" s="3"/>
    </row>
    <row r="142" spans="1:11">
      <c r="A142" s="14" t="s">
        <v>182</v>
      </c>
      <c r="B142" s="14" t="s">
        <v>13</v>
      </c>
      <c r="C142" s="20"/>
      <c r="D142" s="20"/>
      <c r="E142" s="20"/>
      <c r="F142" s="20"/>
      <c r="G142" s="20"/>
      <c r="H142" s="20"/>
      <c r="I142" s="20"/>
      <c r="J142" s="3"/>
      <c r="K142" s="3"/>
    </row>
    <row r="143" spans="1:11">
      <c r="A143" s="7" t="s">
        <v>179</v>
      </c>
      <c r="B143" s="7" t="s">
        <v>174</v>
      </c>
      <c r="C143" s="16">
        <v>0.8</v>
      </c>
      <c r="D143" s="16"/>
      <c r="E143" s="16">
        <f>C143*D143</f>
        <v>0</v>
      </c>
      <c r="F143" s="16"/>
      <c r="G143" s="16">
        <f>C143*F143</f>
        <v>0</v>
      </c>
      <c r="H143" s="16">
        <f>D143+F143</f>
        <v>0</v>
      </c>
      <c r="I143" s="16">
        <f>E143+G143</f>
        <v>0</v>
      </c>
      <c r="J143" s="3"/>
      <c r="K143" s="3"/>
    </row>
    <row r="144" spans="1:11">
      <c r="A144" s="14" t="s">
        <v>180</v>
      </c>
      <c r="B144" s="14" t="s">
        <v>13</v>
      </c>
      <c r="C144" s="20"/>
      <c r="D144" s="20"/>
      <c r="E144" s="20"/>
      <c r="F144" s="20"/>
      <c r="G144" s="20"/>
      <c r="H144" s="20"/>
      <c r="I144" s="20"/>
      <c r="J144" s="3"/>
      <c r="K144" s="3"/>
    </row>
    <row r="145" spans="1:11">
      <c r="A145" s="7" t="s">
        <v>183</v>
      </c>
      <c r="B145" s="7" t="s">
        <v>174</v>
      </c>
      <c r="C145" s="16">
        <v>0.8</v>
      </c>
      <c r="D145" s="16"/>
      <c r="E145" s="16">
        <f>C145*D145</f>
        <v>0</v>
      </c>
      <c r="F145" s="16"/>
      <c r="G145" s="16">
        <f>C145*F145</f>
        <v>0</v>
      </c>
      <c r="H145" s="16">
        <f>D145+F145</f>
        <v>0</v>
      </c>
      <c r="I145" s="16">
        <f>E145+G145</f>
        <v>0</v>
      </c>
      <c r="J145" s="3"/>
      <c r="K145" s="3"/>
    </row>
    <row r="146" spans="1:11">
      <c r="A146" s="14" t="s">
        <v>184</v>
      </c>
      <c r="B146" s="14" t="s">
        <v>13</v>
      </c>
      <c r="C146" s="15"/>
      <c r="D146" s="15"/>
      <c r="E146" s="15"/>
      <c r="F146" s="15"/>
      <c r="G146" s="15"/>
      <c r="H146" s="15"/>
      <c r="I146" s="15"/>
      <c r="J146" s="3"/>
      <c r="K146" s="3"/>
    </row>
    <row r="147" spans="1:11">
      <c r="A147" s="14" t="s">
        <v>185</v>
      </c>
      <c r="B147" s="14" t="s">
        <v>13</v>
      </c>
      <c r="C147" s="15"/>
      <c r="D147" s="15"/>
      <c r="E147" s="15"/>
      <c r="F147" s="15"/>
      <c r="G147" s="15"/>
      <c r="H147" s="15"/>
      <c r="I147" s="15"/>
      <c r="J147" s="3"/>
      <c r="K147" s="3"/>
    </row>
    <row r="148" spans="1:11">
      <c r="A148" s="7" t="s">
        <v>186</v>
      </c>
      <c r="B148" s="7" t="s">
        <v>174</v>
      </c>
      <c r="C148" s="16">
        <v>18</v>
      </c>
      <c r="D148" s="16"/>
      <c r="E148" s="16">
        <f>C148*D148</f>
        <v>0</v>
      </c>
      <c r="F148" s="16"/>
      <c r="G148" s="16">
        <f>C148*F148</f>
        <v>0</v>
      </c>
      <c r="H148" s="16">
        <f>D148+F148</f>
        <v>0</v>
      </c>
      <c r="I148" s="16">
        <f>E148+G148</f>
        <v>0</v>
      </c>
      <c r="J148" s="3"/>
      <c r="K148" s="3"/>
    </row>
    <row r="149" spans="1:11">
      <c r="A149" s="14" t="s">
        <v>187</v>
      </c>
      <c r="B149" s="14" t="s">
        <v>13</v>
      </c>
      <c r="C149" s="15"/>
      <c r="D149" s="15"/>
      <c r="E149" s="15"/>
      <c r="F149" s="15"/>
      <c r="G149" s="15"/>
      <c r="H149" s="15"/>
      <c r="I149" s="15"/>
      <c r="J149" s="3"/>
      <c r="K149" s="3"/>
    </row>
    <row r="150" spans="1:11">
      <c r="A150" s="14" t="s">
        <v>188</v>
      </c>
      <c r="B150" s="14" t="s">
        <v>13</v>
      </c>
      <c r="C150" s="15"/>
      <c r="D150" s="15"/>
      <c r="E150" s="15"/>
      <c r="F150" s="15"/>
      <c r="G150" s="15"/>
      <c r="H150" s="15"/>
      <c r="I150" s="15"/>
      <c r="J150" s="3"/>
      <c r="K150" s="3"/>
    </row>
    <row r="151" spans="1:11">
      <c r="A151" s="7" t="s">
        <v>189</v>
      </c>
      <c r="B151" s="7" t="s">
        <v>174</v>
      </c>
      <c r="C151" s="16">
        <v>9</v>
      </c>
      <c r="D151" s="16"/>
      <c r="E151" s="16">
        <f>C151*D151</f>
        <v>0</v>
      </c>
      <c r="F151" s="16"/>
      <c r="G151" s="16">
        <f>C151*F151</f>
        <v>0</v>
      </c>
      <c r="H151" s="16">
        <f>D151+F151</f>
        <v>0</v>
      </c>
      <c r="I151" s="16">
        <f>E151+G151</f>
        <v>0</v>
      </c>
      <c r="J151" s="3"/>
      <c r="K151" s="3"/>
    </row>
    <row r="152" spans="1:11">
      <c r="A152" s="14" t="s">
        <v>190</v>
      </c>
      <c r="B152" s="14" t="s">
        <v>13</v>
      </c>
      <c r="C152" s="15"/>
      <c r="D152" s="15"/>
      <c r="E152" s="15"/>
      <c r="F152" s="15"/>
      <c r="G152" s="15"/>
      <c r="H152" s="15"/>
      <c r="I152" s="15"/>
      <c r="J152" s="3"/>
      <c r="K152" s="3"/>
    </row>
    <row r="153" spans="1:11">
      <c r="A153" s="7" t="s">
        <v>191</v>
      </c>
      <c r="B153" s="7" t="s">
        <v>62</v>
      </c>
      <c r="C153" s="16">
        <v>9</v>
      </c>
      <c r="D153" s="16"/>
      <c r="E153" s="16">
        <f>C153*D153</f>
        <v>0</v>
      </c>
      <c r="F153" s="16"/>
      <c r="G153" s="16">
        <f>C153*F153</f>
        <v>0</v>
      </c>
      <c r="H153" s="16">
        <f>D153+F153</f>
        <v>0</v>
      </c>
      <c r="I153" s="16">
        <f>E153+G153</f>
        <v>0</v>
      </c>
      <c r="J153" s="3"/>
      <c r="K153" s="3"/>
    </row>
    <row r="154" spans="1:11">
      <c r="A154" s="14" t="s">
        <v>192</v>
      </c>
      <c r="B154" s="14" t="s">
        <v>13</v>
      </c>
      <c r="C154" s="15"/>
      <c r="D154" s="15"/>
      <c r="E154" s="15"/>
      <c r="F154" s="15"/>
      <c r="G154" s="15"/>
      <c r="H154" s="15"/>
      <c r="I154" s="15"/>
      <c r="J154" s="3"/>
      <c r="K154" s="3"/>
    </row>
    <row r="155" spans="1:11">
      <c r="A155" s="7" t="s">
        <v>193</v>
      </c>
      <c r="B155" s="7" t="s">
        <v>71</v>
      </c>
      <c r="C155" s="16">
        <v>190</v>
      </c>
      <c r="D155" s="16"/>
      <c r="E155" s="16">
        <f>C155*D155</f>
        <v>0</v>
      </c>
      <c r="F155" s="16"/>
      <c r="G155" s="16">
        <f>C155*F155</f>
        <v>0</v>
      </c>
      <c r="H155" s="16">
        <f>D155+F155</f>
        <v>0</v>
      </c>
      <c r="I155" s="16">
        <f>E155+G155</f>
        <v>0</v>
      </c>
      <c r="J155" s="3"/>
      <c r="K155" s="3"/>
    </row>
    <row r="156" spans="1:11">
      <c r="A156" s="7" t="s">
        <v>194</v>
      </c>
      <c r="B156" s="7" t="s">
        <v>71</v>
      </c>
      <c r="C156" s="16">
        <v>515</v>
      </c>
      <c r="D156" s="16"/>
      <c r="E156" s="16">
        <f>C156*D156</f>
        <v>0</v>
      </c>
      <c r="F156" s="16"/>
      <c r="G156" s="16">
        <f>C156*F156</f>
        <v>0</v>
      </c>
      <c r="H156" s="16">
        <f>D156+F156</f>
        <v>0</v>
      </c>
      <c r="I156" s="16">
        <f>E156+G156</f>
        <v>0</v>
      </c>
      <c r="J156" s="3"/>
      <c r="K156" s="3"/>
    </row>
    <row r="157" spans="1:11">
      <c r="A157" s="7" t="s">
        <v>195</v>
      </c>
      <c r="B157" s="7" t="s">
        <v>71</v>
      </c>
      <c r="C157" s="16">
        <v>95</v>
      </c>
      <c r="D157" s="16"/>
      <c r="E157" s="16">
        <f>C157*D157</f>
        <v>0</v>
      </c>
      <c r="F157" s="16"/>
      <c r="G157" s="16">
        <f>C157*F157</f>
        <v>0</v>
      </c>
      <c r="H157" s="16">
        <f>D157+F157</f>
        <v>0</v>
      </c>
      <c r="I157" s="16">
        <f>E157+G157</f>
        <v>0</v>
      </c>
      <c r="J157" s="3"/>
      <c r="K157" s="3"/>
    </row>
    <row r="158" spans="1:11">
      <c r="A158" s="14" t="s">
        <v>196</v>
      </c>
      <c r="B158" s="14" t="s">
        <v>13</v>
      </c>
      <c r="C158" s="15"/>
      <c r="D158" s="15"/>
      <c r="E158" s="15"/>
      <c r="F158" s="15"/>
      <c r="G158" s="15"/>
      <c r="H158" s="15"/>
      <c r="I158" s="15"/>
      <c r="J158" s="3"/>
      <c r="K158" s="3"/>
    </row>
    <row r="159" spans="1:11">
      <c r="A159" s="7" t="s">
        <v>197</v>
      </c>
      <c r="B159" s="7" t="s">
        <v>71</v>
      </c>
      <c r="C159" s="16">
        <v>190</v>
      </c>
      <c r="D159" s="16"/>
      <c r="E159" s="16">
        <f>C159*D159</f>
        <v>0</v>
      </c>
      <c r="F159" s="16"/>
      <c r="G159" s="16">
        <f>C159*F159</f>
        <v>0</v>
      </c>
      <c r="H159" s="16">
        <f>D159+F159</f>
        <v>0</v>
      </c>
      <c r="I159" s="16">
        <f>E159+G159</f>
        <v>0</v>
      </c>
      <c r="J159" s="3"/>
      <c r="K159" s="3"/>
    </row>
    <row r="160" spans="1:11">
      <c r="A160" s="7" t="s">
        <v>198</v>
      </c>
      <c r="B160" s="7" t="s">
        <v>71</v>
      </c>
      <c r="C160" s="16">
        <v>515</v>
      </c>
      <c r="D160" s="16"/>
      <c r="E160" s="16">
        <f>C160*D160</f>
        <v>0</v>
      </c>
      <c r="F160" s="16"/>
      <c r="G160" s="16">
        <f>C160*F160</f>
        <v>0</v>
      </c>
      <c r="H160" s="16">
        <f>D160+F160</f>
        <v>0</v>
      </c>
      <c r="I160" s="16">
        <f>E160+G160</f>
        <v>0</v>
      </c>
      <c r="J160" s="3"/>
      <c r="K160" s="3"/>
    </row>
    <row r="161" spans="1:11">
      <c r="A161" s="14" t="s">
        <v>199</v>
      </c>
      <c r="B161" s="14" t="s">
        <v>13</v>
      </c>
      <c r="C161" s="15"/>
      <c r="D161" s="15"/>
      <c r="E161" s="15"/>
      <c r="F161" s="15"/>
      <c r="G161" s="15"/>
      <c r="H161" s="15"/>
      <c r="I161" s="15"/>
      <c r="J161" s="3"/>
      <c r="K161" s="3"/>
    </row>
    <row r="162" spans="1:11">
      <c r="A162" s="7" t="s">
        <v>200</v>
      </c>
      <c r="B162" s="7" t="s">
        <v>71</v>
      </c>
      <c r="C162" s="16">
        <v>705</v>
      </c>
      <c r="D162" s="16"/>
      <c r="E162" s="16">
        <f>C162*D162</f>
        <v>0</v>
      </c>
      <c r="F162" s="16"/>
      <c r="G162" s="16">
        <f>C162*F162</f>
        <v>0</v>
      </c>
      <c r="H162" s="16">
        <f>D162+F162</f>
        <v>0</v>
      </c>
      <c r="I162" s="16">
        <f>E162+G162</f>
        <v>0</v>
      </c>
      <c r="J162" s="3"/>
      <c r="K162" s="3"/>
    </row>
    <row r="163" spans="1:11" ht="26.25">
      <c r="A163" s="21" t="s">
        <v>201</v>
      </c>
      <c r="B163" s="14" t="s">
        <v>13</v>
      </c>
      <c r="C163" s="15"/>
      <c r="D163" s="15"/>
      <c r="E163" s="15"/>
      <c r="F163" s="15"/>
      <c r="G163" s="15"/>
      <c r="H163" s="15"/>
      <c r="I163" s="15"/>
      <c r="J163" s="3"/>
      <c r="K163" s="3"/>
    </row>
    <row r="164" spans="1:11">
      <c r="A164" s="7" t="s">
        <v>202</v>
      </c>
      <c r="B164" s="7" t="s">
        <v>62</v>
      </c>
      <c r="C164" s="16">
        <v>111</v>
      </c>
      <c r="D164" s="16"/>
      <c r="E164" s="16">
        <f>C164*D164</f>
        <v>0</v>
      </c>
      <c r="F164" s="16"/>
      <c r="G164" s="16">
        <f>C164*F164</f>
        <v>0</v>
      </c>
      <c r="H164" s="16">
        <f>D164+F164</f>
        <v>0</v>
      </c>
      <c r="I164" s="16">
        <f>E164+G164</f>
        <v>0</v>
      </c>
      <c r="J164" s="3"/>
      <c r="K164" s="3"/>
    </row>
    <row r="165" spans="1:11">
      <c r="A165" s="14" t="s">
        <v>203</v>
      </c>
      <c r="B165" s="14" t="s">
        <v>13</v>
      </c>
      <c r="C165" s="15"/>
      <c r="D165" s="15"/>
      <c r="E165" s="15"/>
      <c r="F165" s="15"/>
      <c r="G165" s="15"/>
      <c r="H165" s="15"/>
      <c r="I165" s="15"/>
      <c r="J165" s="3"/>
      <c r="K165" s="3"/>
    </row>
    <row r="166" spans="1:11">
      <c r="A166" s="7" t="s">
        <v>193</v>
      </c>
      <c r="B166" s="7" t="s">
        <v>71</v>
      </c>
      <c r="C166" s="16">
        <v>190</v>
      </c>
      <c r="D166" s="16"/>
      <c r="E166" s="16">
        <f>C166*D166</f>
        <v>0</v>
      </c>
      <c r="F166" s="16"/>
      <c r="G166" s="16">
        <f>C166*F166</f>
        <v>0</v>
      </c>
      <c r="H166" s="16">
        <f>D166+F166</f>
        <v>0</v>
      </c>
      <c r="I166" s="16">
        <f>E166+G166</f>
        <v>0</v>
      </c>
      <c r="J166" s="3"/>
      <c r="K166" s="3"/>
    </row>
    <row r="167" spans="1:11">
      <c r="A167" s="7" t="s">
        <v>194</v>
      </c>
      <c r="B167" s="7" t="s">
        <v>71</v>
      </c>
      <c r="C167" s="16">
        <v>515</v>
      </c>
      <c r="D167" s="16"/>
      <c r="E167" s="16">
        <f>C167*D167</f>
        <v>0</v>
      </c>
      <c r="F167" s="16"/>
      <c r="G167" s="16">
        <f>C167*F167</f>
        <v>0</v>
      </c>
      <c r="H167" s="16">
        <f>D167+F167</f>
        <v>0</v>
      </c>
      <c r="I167" s="16">
        <f>E167+G167</f>
        <v>0</v>
      </c>
      <c r="J167" s="3"/>
      <c r="K167" s="3"/>
    </row>
    <row r="168" spans="1:11">
      <c r="A168" s="7" t="s">
        <v>195</v>
      </c>
      <c r="B168" s="7" t="s">
        <v>71</v>
      </c>
      <c r="C168" s="16">
        <v>95</v>
      </c>
      <c r="D168" s="16"/>
      <c r="E168" s="16">
        <f>C168*D168</f>
        <v>0</v>
      </c>
      <c r="F168" s="16"/>
      <c r="G168" s="16">
        <f>C168*F168</f>
        <v>0</v>
      </c>
      <c r="H168" s="16">
        <f>D168+F168</f>
        <v>0</v>
      </c>
      <c r="I168" s="16">
        <f>E168+G168</f>
        <v>0</v>
      </c>
      <c r="J168" s="3"/>
      <c r="K168" s="3"/>
    </row>
    <row r="169" spans="1:11">
      <c r="A169" s="14" t="s">
        <v>204</v>
      </c>
      <c r="B169" s="14" t="s">
        <v>13</v>
      </c>
      <c r="C169" s="15"/>
      <c r="D169" s="15"/>
      <c r="E169" s="15"/>
      <c r="F169" s="15"/>
      <c r="G169" s="15"/>
      <c r="H169" s="15"/>
      <c r="I169" s="15"/>
      <c r="J169" s="3"/>
      <c r="K169" s="3"/>
    </row>
    <row r="170" spans="1:11">
      <c r="A170" s="7" t="s">
        <v>205</v>
      </c>
      <c r="B170" s="7" t="s">
        <v>71</v>
      </c>
      <c r="C170" s="16">
        <v>450</v>
      </c>
      <c r="D170" s="16"/>
      <c r="E170" s="16">
        <f>C170*D170</f>
        <v>0</v>
      </c>
      <c r="F170" s="16"/>
      <c r="G170" s="16">
        <f>C170*F170</f>
        <v>0</v>
      </c>
      <c r="H170" s="16">
        <f>D170+F170</f>
        <v>0</v>
      </c>
      <c r="I170" s="16">
        <f>E170+G170</f>
        <v>0</v>
      </c>
      <c r="J170" s="3"/>
      <c r="K170" s="3"/>
    </row>
    <row r="171" spans="1:11">
      <c r="A171" s="14" t="s">
        <v>180</v>
      </c>
      <c r="B171" s="14" t="s">
        <v>13</v>
      </c>
      <c r="C171" s="15"/>
      <c r="D171" s="15"/>
      <c r="E171" s="15"/>
      <c r="F171" s="15"/>
      <c r="G171" s="15"/>
      <c r="H171" s="15"/>
      <c r="I171" s="15"/>
      <c r="J171" s="3"/>
      <c r="K171" s="3"/>
    </row>
    <row r="172" spans="1:11">
      <c r="A172" s="7" t="s">
        <v>206</v>
      </c>
      <c r="B172" s="7" t="s">
        <v>174</v>
      </c>
      <c r="C172" s="16">
        <v>18.5</v>
      </c>
      <c r="D172" s="16"/>
      <c r="E172" s="16">
        <f>C172*D172</f>
        <v>0</v>
      </c>
      <c r="F172" s="16"/>
      <c r="G172" s="16">
        <f>C172*F172</f>
        <v>0</v>
      </c>
      <c r="H172" s="16">
        <f>D172+F172</f>
        <v>0</v>
      </c>
      <c r="I172" s="16">
        <f>E172+G172</f>
        <v>0</v>
      </c>
      <c r="J172" s="3"/>
      <c r="K172" s="3"/>
    </row>
    <row r="173" spans="1:11">
      <c r="A173" s="14" t="s">
        <v>207</v>
      </c>
      <c r="B173" s="14" t="s">
        <v>13</v>
      </c>
      <c r="C173" s="15"/>
      <c r="D173" s="15"/>
      <c r="E173" s="15"/>
      <c r="F173" s="15"/>
      <c r="G173" s="15"/>
      <c r="H173" s="15"/>
      <c r="I173" s="15"/>
      <c r="J173" s="3"/>
      <c r="K173" s="3"/>
    </row>
    <row r="174" spans="1:11">
      <c r="A174" s="7" t="s">
        <v>208</v>
      </c>
      <c r="B174" s="7" t="s">
        <v>174</v>
      </c>
      <c r="C174" s="16">
        <v>82</v>
      </c>
      <c r="D174" s="16"/>
      <c r="E174" s="16">
        <f>C174*D174</f>
        <v>0</v>
      </c>
      <c r="F174" s="16"/>
      <c r="G174" s="16">
        <f>C174*F174</f>
        <v>0</v>
      </c>
      <c r="H174" s="16">
        <f>D174+F174</f>
        <v>0</v>
      </c>
      <c r="I174" s="16">
        <f>E174+G174</f>
        <v>0</v>
      </c>
      <c r="J174" s="3"/>
      <c r="K174" s="3"/>
    </row>
    <row r="175" spans="1:11">
      <c r="A175" s="14" t="s">
        <v>209</v>
      </c>
      <c r="B175" s="14" t="s">
        <v>13</v>
      </c>
      <c r="C175" s="15"/>
      <c r="D175" s="15"/>
      <c r="E175" s="15"/>
      <c r="F175" s="15"/>
      <c r="G175" s="15"/>
      <c r="H175" s="15"/>
      <c r="I175" s="15"/>
      <c r="J175" s="3"/>
      <c r="K175" s="3"/>
    </row>
    <row r="176" spans="1:11">
      <c r="A176" s="7" t="s">
        <v>210</v>
      </c>
      <c r="B176" s="7" t="s">
        <v>165</v>
      </c>
      <c r="C176" s="16">
        <v>360</v>
      </c>
      <c r="D176" s="16"/>
      <c r="E176" s="16">
        <f>C176*D176</f>
        <v>0</v>
      </c>
      <c r="F176" s="16"/>
      <c r="G176" s="16">
        <f>C176*F176</f>
        <v>0</v>
      </c>
      <c r="H176" s="16">
        <f>D176+F176</f>
        <v>0</v>
      </c>
      <c r="I176" s="16">
        <f>E176+G176</f>
        <v>0</v>
      </c>
      <c r="J176" s="3"/>
      <c r="K176" s="3"/>
    </row>
    <row r="177" spans="1:11">
      <c r="A177" s="14" t="s">
        <v>211</v>
      </c>
      <c r="B177" s="14" t="s">
        <v>13</v>
      </c>
      <c r="C177" s="15"/>
      <c r="D177" s="15"/>
      <c r="E177" s="15"/>
      <c r="F177" s="15"/>
      <c r="G177" s="15"/>
      <c r="H177" s="15"/>
      <c r="I177" s="15"/>
      <c r="J177" s="3"/>
      <c r="K177" s="3"/>
    </row>
    <row r="178" spans="1:11">
      <c r="A178" s="7" t="s">
        <v>212</v>
      </c>
      <c r="B178" s="7" t="s">
        <v>165</v>
      </c>
      <c r="C178" s="16">
        <v>40</v>
      </c>
      <c r="D178" s="16"/>
      <c r="E178" s="16">
        <f>C178*D178</f>
        <v>0</v>
      </c>
      <c r="F178" s="16"/>
      <c r="G178" s="16">
        <f>C178*F178</f>
        <v>0</v>
      </c>
      <c r="H178" s="16">
        <f>D178+F178</f>
        <v>0</v>
      </c>
      <c r="I178" s="16">
        <f>E178+G178</f>
        <v>0</v>
      </c>
      <c r="J178" s="3"/>
      <c r="K178" s="3"/>
    </row>
    <row r="179" spans="1:11">
      <c r="A179" s="7" t="s">
        <v>213</v>
      </c>
      <c r="B179" s="7" t="s">
        <v>174</v>
      </c>
      <c r="C179" s="16">
        <v>12</v>
      </c>
      <c r="D179" s="16"/>
      <c r="E179" s="16">
        <f>C179*D179</f>
        <v>0</v>
      </c>
      <c r="F179" s="16"/>
      <c r="G179" s="16">
        <f>C179*F179</f>
        <v>0</v>
      </c>
      <c r="H179" s="16">
        <f>D179+F179</f>
        <v>0</v>
      </c>
      <c r="I179" s="16">
        <f>E179+G179</f>
        <v>0</v>
      </c>
      <c r="J179" s="3"/>
      <c r="K179" s="3"/>
    </row>
    <row r="180" spans="1:11">
      <c r="A180" s="14" t="s">
        <v>214</v>
      </c>
      <c r="B180" s="14" t="s">
        <v>13</v>
      </c>
      <c r="C180" s="15"/>
      <c r="D180" s="15"/>
      <c r="E180" s="15"/>
      <c r="F180" s="15"/>
      <c r="G180" s="15"/>
      <c r="H180" s="15"/>
      <c r="I180" s="15"/>
      <c r="J180" s="3"/>
      <c r="K180" s="3"/>
    </row>
    <row r="181" spans="1:11">
      <c r="A181" s="7" t="s">
        <v>215</v>
      </c>
      <c r="B181" s="7" t="s">
        <v>165</v>
      </c>
      <c r="C181" s="16">
        <v>40</v>
      </c>
      <c r="D181" s="16"/>
      <c r="E181" s="16">
        <f>C181*D181</f>
        <v>0</v>
      </c>
      <c r="F181" s="16"/>
      <c r="G181" s="16">
        <f>C181*F181</f>
        <v>0</v>
      </c>
      <c r="H181" s="16">
        <f>D181+F181</f>
        <v>0</v>
      </c>
      <c r="I181" s="16">
        <f>E181+G181</f>
        <v>0</v>
      </c>
      <c r="J181" s="3"/>
      <c r="K181" s="3"/>
    </row>
    <row r="182" spans="1:11">
      <c r="A182" s="14" t="s">
        <v>216</v>
      </c>
      <c r="B182" s="14" t="s">
        <v>13</v>
      </c>
      <c r="C182" s="15"/>
      <c r="D182" s="15"/>
      <c r="E182" s="15"/>
      <c r="F182" s="15"/>
      <c r="G182" s="15"/>
      <c r="H182" s="15"/>
      <c r="I182" s="15"/>
      <c r="J182" s="3"/>
      <c r="K182" s="3"/>
    </row>
    <row r="183" spans="1:11">
      <c r="A183" s="7" t="s">
        <v>217</v>
      </c>
      <c r="B183" s="7" t="s">
        <v>165</v>
      </c>
      <c r="C183" s="16">
        <v>25</v>
      </c>
      <c r="D183" s="16"/>
      <c r="E183" s="16">
        <f>C183*D183</f>
        <v>0</v>
      </c>
      <c r="F183" s="16"/>
      <c r="G183" s="16">
        <f>C183*F183</f>
        <v>0</v>
      </c>
      <c r="H183" s="16">
        <f>D183+F183</f>
        <v>0</v>
      </c>
      <c r="I183" s="16">
        <f>E183+G183</f>
        <v>0</v>
      </c>
      <c r="J183" s="3"/>
      <c r="K183" s="3"/>
    </row>
    <row r="184" spans="1:11">
      <c r="A184" s="7" t="s">
        <v>218</v>
      </c>
      <c r="B184" s="7" t="s">
        <v>165</v>
      </c>
      <c r="C184" s="16">
        <v>5</v>
      </c>
      <c r="D184" s="16"/>
      <c r="E184" s="16">
        <f>C184*D184</f>
        <v>0</v>
      </c>
      <c r="F184" s="16"/>
      <c r="G184" s="16">
        <f>C184*F184</f>
        <v>0</v>
      </c>
      <c r="H184" s="16">
        <f>D184+F184</f>
        <v>0</v>
      </c>
      <c r="I184" s="16">
        <f>E184+G184</f>
        <v>0</v>
      </c>
      <c r="J184" s="3"/>
      <c r="K184" s="3"/>
    </row>
    <row r="185" spans="1:11">
      <c r="A185" s="7" t="s">
        <v>219</v>
      </c>
      <c r="B185" s="7" t="s">
        <v>165</v>
      </c>
      <c r="C185" s="16">
        <v>10</v>
      </c>
      <c r="D185" s="16"/>
      <c r="E185" s="16">
        <f>C185*D185</f>
        <v>0</v>
      </c>
      <c r="F185" s="16"/>
      <c r="G185" s="16">
        <f>C185*F185</f>
        <v>0</v>
      </c>
      <c r="H185" s="16">
        <f>D185+F185</f>
        <v>0</v>
      </c>
      <c r="I185" s="16">
        <f>E185+G185</f>
        <v>0</v>
      </c>
      <c r="J185" s="3"/>
      <c r="K185" s="3"/>
    </row>
    <row r="186" spans="1:11">
      <c r="A186" s="14" t="s">
        <v>211</v>
      </c>
      <c r="B186" s="14" t="s">
        <v>13</v>
      </c>
      <c r="C186" s="15"/>
      <c r="D186" s="15"/>
      <c r="E186" s="15"/>
      <c r="F186" s="15"/>
      <c r="G186" s="15"/>
      <c r="H186" s="15"/>
      <c r="I186" s="15"/>
      <c r="J186" s="3"/>
      <c r="K186" s="3"/>
    </row>
    <row r="187" spans="1:11">
      <c r="A187" s="7" t="s">
        <v>220</v>
      </c>
      <c r="B187" s="7" t="s">
        <v>165</v>
      </c>
      <c r="C187" s="16">
        <v>40</v>
      </c>
      <c r="D187" s="16"/>
      <c r="E187" s="16">
        <f>C187*D187</f>
        <v>0</v>
      </c>
      <c r="F187" s="16"/>
      <c r="G187" s="16">
        <f>C187*F187</f>
        <v>0</v>
      </c>
      <c r="H187" s="16">
        <f>D187+F187</f>
        <v>0</v>
      </c>
      <c r="I187" s="16">
        <f>E187+G187</f>
        <v>0</v>
      </c>
      <c r="J187" s="3"/>
      <c r="K187" s="3"/>
    </row>
    <row r="188" spans="1:11">
      <c r="A188" s="7" t="s">
        <v>221</v>
      </c>
      <c r="B188" s="7" t="s">
        <v>165</v>
      </c>
      <c r="C188" s="16">
        <v>40</v>
      </c>
      <c r="D188" s="16"/>
      <c r="E188" s="16">
        <f>C188*D188</f>
        <v>0</v>
      </c>
      <c r="F188" s="16"/>
      <c r="G188" s="16">
        <f>C188*F188</f>
        <v>0</v>
      </c>
      <c r="H188" s="16">
        <f>D188+F188</f>
        <v>0</v>
      </c>
      <c r="I188" s="16">
        <f>E188+G188</f>
        <v>0</v>
      </c>
      <c r="J188" s="3"/>
      <c r="K188" s="3"/>
    </row>
    <row r="189" spans="1:11">
      <c r="A189" s="14" t="s">
        <v>216</v>
      </c>
      <c r="B189" s="14" t="s">
        <v>13</v>
      </c>
      <c r="C189" s="15"/>
      <c r="D189" s="15"/>
      <c r="E189" s="15"/>
      <c r="F189" s="15"/>
      <c r="G189" s="15"/>
      <c r="H189" s="15"/>
      <c r="I189" s="15"/>
      <c r="J189" s="3"/>
      <c r="K189" s="3"/>
    </row>
    <row r="190" spans="1:11">
      <c r="A190" s="7" t="s">
        <v>222</v>
      </c>
      <c r="B190" s="7" t="s">
        <v>165</v>
      </c>
      <c r="C190" s="16">
        <v>40</v>
      </c>
      <c r="D190" s="16"/>
      <c r="E190" s="16">
        <f>C190*D190</f>
        <v>0</v>
      </c>
      <c r="F190" s="16"/>
      <c r="G190" s="16">
        <f>C190*F190</f>
        <v>0</v>
      </c>
      <c r="H190" s="16">
        <f>D190+F190</f>
        <v>0</v>
      </c>
      <c r="I190" s="16">
        <f>E190+G190</f>
        <v>0</v>
      </c>
      <c r="J190" s="3"/>
      <c r="K190" s="3"/>
    </row>
    <row r="191" spans="1:11">
      <c r="A191" s="7" t="s">
        <v>13</v>
      </c>
      <c r="B191" s="7" t="s">
        <v>13</v>
      </c>
      <c r="C191" s="16"/>
      <c r="D191" s="16"/>
      <c r="E191" s="16"/>
      <c r="F191" s="16"/>
      <c r="G191" s="16"/>
      <c r="H191" s="16">
        <f>D191+F191</f>
        <v>0</v>
      </c>
      <c r="I191" s="16">
        <f>E191+G191</f>
        <v>0</v>
      </c>
      <c r="J191" s="3"/>
      <c r="K191" s="3"/>
    </row>
    <row r="192" spans="1:11">
      <c r="A192" s="4" t="s">
        <v>223</v>
      </c>
      <c r="B192" s="4" t="s">
        <v>13</v>
      </c>
      <c r="C192" s="13"/>
      <c r="D192" s="13"/>
      <c r="E192" s="13">
        <f>SUM(E122:E191)</f>
        <v>0</v>
      </c>
      <c r="F192" s="13"/>
      <c r="G192" s="13">
        <f>SUM(G122:G191)</f>
        <v>0</v>
      </c>
      <c r="H192" s="13"/>
      <c r="I192" s="13">
        <f>SUM(I122:I191)</f>
        <v>0</v>
      </c>
      <c r="J192" s="3"/>
      <c r="K192" s="3"/>
    </row>
    <row r="193" spans="1:11">
      <c r="A193" s="14" t="s">
        <v>224</v>
      </c>
      <c r="B193" s="14" t="s">
        <v>13</v>
      </c>
      <c r="C193" s="15"/>
      <c r="D193" s="15"/>
      <c r="E193" s="15"/>
      <c r="F193" s="15"/>
      <c r="G193" s="15"/>
      <c r="H193" s="15">
        <f>D193+F193</f>
        <v>0</v>
      </c>
      <c r="I193" s="15">
        <f>E193+G193</f>
        <v>0</v>
      </c>
      <c r="J193" s="3"/>
      <c r="K193" s="3"/>
    </row>
    <row r="194" spans="1:11">
      <c r="A194" s="7" t="s">
        <v>225</v>
      </c>
      <c r="B194" s="7" t="s">
        <v>13</v>
      </c>
      <c r="C194" s="16"/>
      <c r="D194" s="16"/>
      <c r="E194" s="16"/>
      <c r="F194" s="16"/>
      <c r="G194" s="16"/>
      <c r="H194" s="16">
        <f>D194+F194</f>
        <v>0</v>
      </c>
      <c r="I194" s="16">
        <f>E194+G194</f>
        <v>0</v>
      </c>
      <c r="J194" s="3"/>
      <c r="K194" s="3"/>
    </row>
    <row r="195" spans="1:11">
      <c r="A195" s="7" t="s">
        <v>226</v>
      </c>
      <c r="B195" s="7" t="s">
        <v>13</v>
      </c>
      <c r="C195" s="16"/>
      <c r="D195" s="16"/>
      <c r="E195" s="16"/>
      <c r="F195" s="16"/>
      <c r="G195" s="16"/>
      <c r="H195" s="16">
        <f>D195+F195</f>
        <v>0</v>
      </c>
      <c r="I195" s="16">
        <f>E195+G195</f>
        <v>0</v>
      </c>
      <c r="J195" s="3"/>
      <c r="K195" s="3"/>
    </row>
    <row r="196" spans="1:11">
      <c r="A196" s="7" t="s">
        <v>227</v>
      </c>
      <c r="B196" s="7" t="s">
        <v>13</v>
      </c>
      <c r="C196" s="16"/>
      <c r="D196" s="16"/>
      <c r="E196" s="16"/>
      <c r="F196" s="16"/>
      <c r="G196" s="16"/>
      <c r="H196" s="16">
        <f>D196+F196</f>
        <v>0</v>
      </c>
      <c r="I196" s="16">
        <f>E196+G196</f>
        <v>0</v>
      </c>
      <c r="J196" s="3"/>
      <c r="K196" s="3"/>
    </row>
    <row r="197" spans="1:11">
      <c r="A197" s="7" t="s">
        <v>228</v>
      </c>
      <c r="B197" s="7" t="s">
        <v>13</v>
      </c>
      <c r="C197" s="16"/>
      <c r="D197" s="16"/>
      <c r="E197" s="16"/>
      <c r="F197" s="16"/>
      <c r="G197" s="16"/>
      <c r="H197" s="16">
        <f>D197+F197</f>
        <v>0</v>
      </c>
      <c r="I197" s="16">
        <f>E197+G197</f>
        <v>0</v>
      </c>
      <c r="J197" s="3"/>
      <c r="K197" s="3"/>
    </row>
    <row r="198" spans="1:11">
      <c r="A198" s="7" t="s">
        <v>13</v>
      </c>
      <c r="B198" s="7" t="s">
        <v>13</v>
      </c>
      <c r="C198" s="16"/>
      <c r="D198" s="16"/>
      <c r="E198" s="16"/>
      <c r="F198" s="16"/>
      <c r="G198" s="16"/>
      <c r="H198" s="16">
        <f>D198+F198</f>
        <v>0</v>
      </c>
      <c r="I198" s="16">
        <f>E198+G198</f>
        <v>0</v>
      </c>
      <c r="J198" s="3"/>
      <c r="K19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595DB-9520-4366-BE8A-544ED32D392E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2019-10-01T12:56:45Z</dcterms:created>
  <dcterms:modified xsi:type="dcterms:W3CDTF">2019-10-01T12:57:07Z</dcterms:modified>
</cp:coreProperties>
</file>